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853" activeTab="3"/>
  </bookViews>
  <sheets>
    <sheet name="доходы1" sheetId="1" r:id="rId1"/>
    <sheet name="расходы3 " sheetId="2" r:id="rId2"/>
    <sheet name="ведомств.4" sheetId="3" r:id="rId3"/>
    <sheet name="ист.фин.дефиц6" sheetId="4" r:id="rId4"/>
  </sheets>
  <definedNames>
    <definedName name="Excel_BuiltIn_Print_Area_2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<sst xmlns="http://schemas.openxmlformats.org/spreadsheetml/2006/main" count="1270" uniqueCount="302">
  <si>
    <t>Приложение № 1</t>
  </si>
  <si>
    <t xml:space="preserve">к Решению Совета депутатов сельского поселения Чисменское Волоколамского муниципального  района от 18.12.2009г. №18/3 </t>
  </si>
  <si>
    <t xml:space="preserve">"О бюджете сельского поселения Чисменское Волоколамского муниципального района на 2010 год" с учетом изменений, внесенных решениями Совета депутатов сельского поселения Чисменское от 05.02.20010г. № 33/4, от 18.05.2010г. № 49/6, от 29.06.21010г. №54/7, от 20.12.2010г. № 82/12 </t>
  </si>
  <si>
    <t xml:space="preserve">Поступления доходов в бюджет сельского поселения Чисменское Волоколамского муниципального района в 2010 году по основным источникам </t>
  </si>
  <si>
    <t>(тыс.рублей)</t>
  </si>
  <si>
    <t>Коды</t>
  </si>
  <si>
    <t>Наименование доходов</t>
  </si>
  <si>
    <t>Сумма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</si>
  <si>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</si>
  <si>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</si>
  <si>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</si>
  <si>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</si>
  <si>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</si>
  <si>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</si>
  <si>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</si>
  <si>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</si>
  <si>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</si>
  <si>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</si>
  <si>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</si>
  <si>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 xml:space="preserve">Земельный налог </t>
  </si>
  <si>
    <t>000 109 00000 00 0000 000</t>
  </si>
  <si>
    <t>ЗАДОЛЖЕННОСТЬ И ПЕРЕРАСЧЕТЫ ПО ОТМЕНЕННЫМ НАЛОГАМ, СБОРАМ И ИНЫМ ОБЯЗАТЕЛЬНЫМ ПЛАТЕЖАМ.</t>
  </si>
  <si>
    <t>000 109 04000 00 0000 110</t>
  </si>
  <si>
    <t>Налоги на имущество</t>
  </si>
  <si>
    <t>000 109 04050 00 0000 110</t>
  </si>
  <si>
    <t>Земельный налог (по обязательствам, возникшим до 1 января 2006 года), мобилизуемый на территориях муниципальных районов</t>
  </si>
  <si>
    <t>000 108 00000 00 0000 000</t>
  </si>
  <si>
    <t>ГОСУДАРСТВЕННАЯ ПОШЛИНА</t>
  </si>
  <si>
    <t>000 108 04020 01 0000 110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</si>
  <si>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</si>
  <si>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</si>
  <si>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</si>
  <si>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</si>
  <si>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</si>
  <si>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</si>
  <si>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</si>
  <si>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000 114 00000 00 0000 000</t>
  </si>
  <si>
    <t>Доходы от продажи материальных и нематериальных активов</t>
  </si>
  <si>
    <t xml:space="preserve">000 114 06000 00 0000 430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</si>
  <si>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</si>
  <si>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000 114 06010 00 0000 430</t>
  </si>
  <si>
    <t xml:space="preserve">Доходы от продажи земельных участков, государственная собственность на которые не разграничена </t>
  </si>
  <si>
    <t>000 116 00000 00 0000 000</t>
  </si>
  <si>
    <t>Штрафы, санкции, возмещение ущерба</t>
  </si>
  <si>
    <t xml:space="preserve">000  116 33000 00 0000 140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</si>
  <si>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</si>
  <si>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000  116 33050 10 0000 140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</si>
  <si>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</si>
  <si>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</si>
  <si>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</si>
  <si>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</si>
  <si>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</si>
  <si>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 xml:space="preserve">000  2 00 00000 00 0000 000 </t>
  </si>
  <si>
    <t>БЕЗВОЗМЕЗДНЫЕ ПОСТУПЛЕНИЯ</t>
  </si>
  <si>
    <t xml:space="preserve">000  2 02 00000 00 0000 000 </t>
  </si>
  <si>
    <t>Безвозмездные поступления от других бюджетов бюджетной системы Российской Федерации</t>
  </si>
  <si>
    <t xml:space="preserve">000  2 02 01000 00 0000 151 </t>
  </si>
  <si>
    <t>Дотации бюджетам субъектов Российской Федерации и муниципальных образований</t>
  </si>
  <si>
    <t xml:space="preserve">000  2 02 01001 10 0000 151 </t>
  </si>
  <si>
    <t xml:space="preserve">Дотации бюджетам поселений на выравнивание бюджетной обеспеченности </t>
  </si>
  <si>
    <t>000 2 02 01003 10 0000 151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</si>
  <si>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</si>
  <si>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000  2 02 03000 00 0000 151 </t>
  </si>
  <si>
    <t xml:space="preserve">Субвенции бюджетам субъектов Российской Федерации и муниципальных образований </t>
  </si>
  <si>
    <t xml:space="preserve">000  2 02 03015 10 0000 151 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</si>
  <si>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  </t>
  </si>
  <si>
    <t xml:space="preserve">000  2 02 04000 00 0000 151 </t>
  </si>
  <si>
    <t>Иные межбюджетные трансферты,</t>
  </si>
  <si>
    <t>000  2 02 04999 00 0000 151</t>
  </si>
  <si>
    <t>Прочие межбюджетные трансферты, передаваемые бюджетам</t>
  </si>
  <si>
    <t>000  2 02 04999 10 0001 151</t>
  </si>
  <si>
    <t>Прочие межбюджетные трансферты, предоставляемые из бюджета Волоколамского муниципального района бюджетам поселений на проведение мероприятий, посвященных празднованию 65-летия Победы в Великой Отечественной войне 1941-1945 гг. и на возмещение расходов на проведение мероприятий, посвященных  празднованию 65-летия Победы в Великой Отечественной войне 1941-1945 гг.</t>
  </si>
  <si>
    <t xml:space="preserve">000  3 00 00000 00 0000 000 </t>
  </si>
  <si>
    <t>ДОХОДЫ ОТ ПРЕДПРИНИМАТЕЛЬСКОЙ И ИНОЙ ПРИНОСЯЩЕЙ ДОХОД ДЕЯТЕЛЬНОСТИ</t>
  </si>
  <si>
    <t xml:space="preserve">000  3 03 00000 00 0000 000 </t>
  </si>
  <si>
    <t>Безвозмездные поступления от предпринимательской и иной приносящей доход деятельности</t>
  </si>
  <si>
    <t xml:space="preserve">000  3 03 99000 00 0000 180 </t>
  </si>
  <si>
    <t>Прочие безвозмездные поступления</t>
  </si>
  <si>
    <t xml:space="preserve">000  3 03 99050 10 0000 180 </t>
  </si>
  <si>
    <t>Прочие безвозмездные поступления учреждениям, находящимся в ведении органов местного самоуправления поселений</t>
  </si>
  <si>
    <t>ИТОГО ДОХОДОВ С УЧЕТОМ БЕЗВОЗМЕЗДНЫХ ПОСТУПЛЕНИЙ</t>
  </si>
  <si>
    <t>Приложение № 3</t>
  </si>
  <si>
    <t>к решению Совета депутатов сельского поселения Чисменское Волоколамского муниципального  района от 18.12.2009г. №18/3</t>
  </si>
  <si>
    <t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 № 33/4, от 18.05.2010г. № 49/6, от 29.06.2010г. № 54/7, от 11.08.2010г. №58/8, от 23.11.2010г. № 77/11, от 20.12.2010г. №82/12</t>
  </si>
  <si>
    <t xml:space="preserve">Расходы  бюджета сельского поселения Чисменское Волоколамского муниципального района Московской области на 2010 год по разделам, подразделам, целевым статьям и видам расходов бюджетов </t>
  </si>
  <si>
    <t xml:space="preserve">               Наименование показателя</t>
  </si>
  <si>
    <t>Рз</t>
  </si>
  <si>
    <t>ПР</t>
  </si>
  <si>
    <t>ЦСР</t>
  </si>
  <si>
    <t>ВР</t>
  </si>
  <si>
    <t>Сумма (тыс.рублей)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</si>
  <si>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</si>
  <si>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</si>
  <si>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</si>
  <si>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</si>
  <si>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</si>
  <si>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</si>
  <si>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</si>
  <si>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</si>
  <si>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</si>
  <si>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</si>
  <si>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</si>
  <si>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</si>
  <si>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</si>
  <si>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</si>
  <si>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</si>
  <si>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</si>
  <si>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 xml:space="preserve">Председатель законодательного (представительного) органов государственной власти субъектов РФ и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</si>
  <si>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</si>
  <si>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</si>
  <si>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</si>
  <si>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</si>
  <si>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</si>
  <si>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</si>
  <si>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организаций и земельного налога</t>
  </si>
  <si>
    <t>002 95 00</t>
  </si>
  <si>
    <t>Расходы на уплату налога на имущество органов местного самоуправления</t>
  </si>
  <si>
    <t>002 95 01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</si>
  <si>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</si>
  <si>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</si>
  <si>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</si>
  <si>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</si>
  <si>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</si>
  <si>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</si>
  <si>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</si>
  <si>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</si>
  <si>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</si>
  <si>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</si>
  <si>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</si>
  <si>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</si>
  <si>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</si>
  <si>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</si>
  <si>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</si>
  <si>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</si>
  <si>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</si>
  <si>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>Резервные фонды исполнительных органов местного самоуправления</t>
  </si>
  <si>
    <t>070 05 00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</si>
  <si>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</si>
  <si>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</si>
  <si>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</si>
  <si>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</si>
  <si>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</si>
  <si>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</si>
  <si>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</si>
  <si>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</si>
  <si>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Реализация гос. политики в области приватизации и управления гос. и муниципальной собственностью</t>
  </si>
  <si>
    <t>090 00 00</t>
  </si>
  <si>
    <t>Оценка недвижимости, признание прав и регулирование отношений по гос.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</si>
  <si>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</si>
  <si>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</si>
  <si>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</si>
  <si>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</si>
  <si>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</si>
  <si>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</si>
  <si>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</si>
  <si>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</si>
  <si>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</si>
  <si>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</si>
  <si>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и территории от последствий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</si>
  <si>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</si>
  <si>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</si>
  <si>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</si>
  <si>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</si>
  <si>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</si>
  <si>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мероприятий по обеспечению безопасности людей на водных объектах, охране их жизни и здоровья</t>
  </si>
  <si>
    <t>218 01 01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</si>
  <si>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</si>
  <si>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</si>
  <si>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</si>
  <si>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</si>
  <si>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</si>
  <si>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</si>
  <si>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</si>
  <si>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</si>
  <si>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</si>
  <si>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 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</si>
  <si>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</si>
  <si>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</si>
  <si>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</si>
  <si>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</si>
  <si>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</si>
  <si>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Разработка документов территориального планирования муниципального образования</t>
  </si>
  <si>
    <t>338 01 00</t>
  </si>
  <si>
    <t xml:space="preserve">338 01 01 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</si>
  <si>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</si>
  <si>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</si>
  <si>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</si>
  <si>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</si>
  <si>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</si>
  <si>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</si>
  <si>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</si>
  <si>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</si>
  <si>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</si>
  <si>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</si>
  <si>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</si>
  <si>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</si>
  <si>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</si>
  <si>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</si>
  <si>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</si>
  <si>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</si>
  <si>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</si>
  <si>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</si>
  <si>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</si>
  <si>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</si>
  <si>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</si>
  <si>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</si>
  <si>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</si>
  <si>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</si>
  <si>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</si>
  <si>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</si>
  <si>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</si>
  <si>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</si>
  <si>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кинематографи,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</si>
  <si>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</si>
  <si>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</si>
  <si>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</si>
  <si>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Другие вопросы в области культуры, кинематографии, средств массовой информации</t>
  </si>
  <si>
    <t>06</t>
  </si>
  <si>
    <t>Государственная поддержка в сфере культуры, кинематографии, средств массовой информации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</si>
  <si>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</si>
  <si>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</si>
  <si>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</si>
  <si>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</si>
  <si>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</si>
  <si>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</si>
  <si>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Межбюджетные трансферты</t>
  </si>
  <si>
    <t>Иные 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</si>
  <si>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</t>
  </si>
  <si>
    <t>521 06 00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</si>
  <si>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</si>
  <si>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521 06 01</t>
  </si>
  <si>
    <t>Осуществление полномочий органов местного самоуправления в области разработки документов территориального планирования поселения</t>
  </si>
  <si>
    <t>080</t>
  </si>
  <si>
    <t>521 06 05</t>
  </si>
  <si>
    <t>521 06 02</t>
  </si>
  <si>
    <t>017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</si>
  <si>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</t>
  </si>
  <si>
    <t>521 06 04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</si>
  <si>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эксплуатациию при осуществлении строительства,реконструкции,капитального ремонта объектов капитального строительства,расположенных на территории поселения,по утверждению местных нормативов градостроительного проектирования поселений,резервированию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</si>
  <si>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</si>
  <si>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521 06 11</t>
  </si>
  <si>
    <t>Осуществление полномочий органов местного самоуправления в области организации в границах поселения электро-, тепло-, газо- и водоснабжения населения, водоотведения, снабжения населения топливом</t>
  </si>
  <si>
    <t>521 06 12</t>
  </si>
  <si>
    <t>Осуществление полномочий органов местного самоуправления в области присвоения наименований улицам, площадям и иным территориям проживания граждан в населенных пунктах</t>
  </si>
  <si>
    <t>521 06 14</t>
  </si>
  <si>
    <t>ВСЕГО:</t>
  </si>
  <si>
    <t>Приложение № 4</t>
  </si>
  <si>
    <t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 № 33/4, от 18.05.2010г. № 49/6, от 29.06.2010г. № 54/7, от 11.08.2010г. №58/8, от 23.11.2010г. № 77/11, от 20.12.2010г. № 82/12</t>
  </si>
  <si>
    <t>Ведомственная структура расходов бюджета сельского поселения Чисменское Волоколамского муниципального  района  Московской области на 2010 год</t>
  </si>
  <si>
    <t xml:space="preserve">               Наименование главного распорядителя кредитов</t>
  </si>
  <si>
    <t>Гл</t>
  </si>
  <si>
    <t xml:space="preserve">Администрация сельского поселения Чисменское </t>
  </si>
  <si>
    <t xml:space="preserve"> </t>
  </si>
  <si>
    <t>Осуществление первичного воинского учета на территориях,где отсутствуют военные комиссариаты</t>
  </si>
  <si>
    <t>338  01 01</t>
  </si>
  <si>
    <t>338 01 01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</si>
  <si>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</si>
  <si>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 средств массовой информации</t>
  </si>
  <si>
    <t>Осуществление полномочий органов местного самоуправления в области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</si>
  <si>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полномочий органов местного самоуправления в области обеспечения малоимущих граждан, проживающих в поселении и нуждающихся в улучшении 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 (в части капитального ремонта муниципального жилого фонда)</t>
  </si>
  <si>
    <t>521 06 07</t>
  </si>
  <si>
    <t xml:space="preserve">Осуществление полномочий органов местного самоуправления в области организации проведения официальных физкультурно-оздоровительных и спортивных мероприятий     </t>
  </si>
  <si>
    <t>521 06 08</t>
  </si>
  <si>
    <t>Совет депутатов сельского поселения Чисменское Волоколамского муниципального  района Московской области</t>
  </si>
  <si>
    <t>084</t>
  </si>
  <si>
    <t>Председатель законодательного (представительного) органов государственной власти субъектов РФ и органов местного самоуправления</t>
  </si>
  <si>
    <t xml:space="preserve">ВСЕГО  Р А С Х О Д О В </t>
  </si>
  <si>
    <t>Приложение № 6</t>
  </si>
  <si>
    <t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 05.02.2010г. № 33/4, от 18.05.2010г. № 49/6, от 29.06.2010г. № 54/7, от 20.12.2010г. №82/2</t>
  </si>
  <si>
    <t>Источники внутреннего финансирования дефицита бюджета сельского поселения Чисменское Волоколамского  муниципального района Московской области на 2010 год</t>
  </si>
  <si>
    <t>тыс.рублей</t>
  </si>
  <si>
    <t>Код</t>
  </si>
  <si>
    <t>Наименование</t>
  </si>
  <si>
    <t>Дефицит бюджета сельского поселения Чисменское Волоколамского  муниципального района</t>
  </si>
  <si>
    <t>в процентах к общей сумме доходов без учета безвозмездных поступлений</t>
  </si>
  <si>
    <t>Источники внутреннего финансирования дефицита бюджета</t>
  </si>
  <si>
    <t xml:space="preserve">000 01 02 00 00 00 0000 000 </t>
  </si>
  <si>
    <t xml:space="preserve">Кредиты кредитных организаций в валюте Российской Федерации </t>
  </si>
  <si>
    <t xml:space="preserve">000 01 02 00 00 00 0000 700 </t>
  </si>
  <si>
    <t>Получение кредитов от кредитных организаций в валюте Российской Федерации</t>
  </si>
  <si>
    <t xml:space="preserve">080 01 02 00 00 10 0000 710 </t>
  </si>
  <si>
    <t>Получение кредитов от кредитных организаций бюджетами поселений в валюте Российской Федерации</t>
  </si>
  <si>
    <t xml:space="preserve">000 01 02 00 00 00 0000 800 </t>
  </si>
  <si>
    <t>Погашение кредитов, предоставленных кредитными организациями в валюте Российской Федерации</t>
  </si>
  <si>
    <t xml:space="preserve">080 01 02 00 00 10 0000 810 </t>
  </si>
  <si>
    <t>Погашение бюджетами поселений кредитов от  кредитных организаций в валюте Российской Федерации</t>
  </si>
  <si>
    <t xml:space="preserve">000 01 03 00 00 00 0000 000 </t>
  </si>
  <si>
    <t xml:space="preserve">Бюджетные кредиты от других бюджетов бюджетной системы Российской Федерации </t>
  </si>
  <si>
    <t xml:space="preserve">000 01 03 00 00 00 0000 700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</si>
  <si>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</si>
  <si>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080 01 03 00 00 10 0000 710 </t>
  </si>
  <si>
    <t xml:space="preserve">Получение бюджетами поселений кредитов от  других бюджетов бюджетной системы Российской Федерации в валюте Российской Федерации </t>
  </si>
  <si>
    <t xml:space="preserve">000 01 03 00 00 00 0000 800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</si>
  <si>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</si>
  <si>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080 01 03 00 00 10 0000 810 </t>
  </si>
  <si>
    <t xml:space="preserve">Погашение бюджетами поселений кредитов от  других бюджетов бюджетной системы Российской Федерации в валюте Российской Федерации </t>
  </si>
  <si>
    <t xml:space="preserve">000 01 05 00 00 00 0000 000 </t>
  </si>
  <si>
    <t>Изменение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</si>
  <si>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</si>
  <si>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</si>
  <si>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000 01 05 02 01 10 0000 610 </t>
  </si>
  <si>
    <t>Уменьшение прочих остатков денежных средств бюджета поселения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</si>
</sst>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"/>
    <numFmt numFmtId="168" formatCode="#,##0.0"/>
  </numFmts>
  <fonts count="26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12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u val="single"/>
      <sz val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left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4" fontId="8" fillId="0" borderId="1" xfId="0" applyFont="1" applyBorder="1" applyAlignment="1">
      <alignment wrapText="1"/>
    </xf>
    <xf numFmtId="164" fontId="2" fillId="0" borderId="1" xfId="0" applyFont="1" applyFill="1" applyBorder="1" applyAlignment="1" applyProtection="1">
      <alignment/>
      <protection hidden="1" locked="0"/>
    </xf>
    <xf numFmtId="164" fontId="2" fillId="0" borderId="1" xfId="0" applyFont="1" applyFill="1" applyBorder="1" applyAlignment="1" applyProtection="1">
      <alignment wrapText="1"/>
      <protection hidden="1" locked="0"/>
    </xf>
    <xf numFmtId="164" fontId="0" fillId="0" borderId="0" xfId="0" applyFont="1" applyFill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 hidden="1" locked="0"/>
    </xf>
    <xf numFmtId="164" fontId="9" fillId="0" borderId="1" xfId="0" applyFont="1" applyFill="1" applyBorder="1" applyAlignment="1" applyProtection="1">
      <alignment wrapText="1"/>
      <protection hidden="1" locked="0"/>
    </xf>
    <xf numFmtId="164" fontId="10" fillId="0" borderId="1" xfId="0" applyFont="1" applyFill="1" applyBorder="1" applyAlignment="1" applyProtection="1">
      <alignment/>
      <protection hidden="1" locked="0"/>
    </xf>
    <xf numFmtId="164" fontId="10" fillId="0" borderId="1" xfId="0" applyFont="1" applyFill="1" applyBorder="1" applyAlignment="1" applyProtection="1">
      <alignment wrapText="1"/>
      <protection hidden="1" locked="0"/>
    </xf>
    <xf numFmtId="164" fontId="10" fillId="0" borderId="1" xfId="0" applyFont="1" applyFill="1" applyBorder="1" applyAlignment="1" applyProtection="1">
      <alignment horizontal="left" wrapText="1"/>
      <protection hidden="1" locked="0"/>
    </xf>
    <xf numFmtId="164" fontId="11" fillId="0" borderId="1" xfId="0" applyFont="1" applyBorder="1" applyAlignment="1">
      <alignment horizontal="justify"/>
    </xf>
    <xf numFmtId="164" fontId="9" fillId="0" borderId="1" xfId="0" applyFont="1" applyFill="1" applyBorder="1" applyAlignment="1" applyProtection="1">
      <alignment horizontal="left" vertical="top" wrapText="1"/>
      <protection hidden="1" locked="0"/>
    </xf>
    <xf numFmtId="164" fontId="12" fillId="0" borderId="1" xfId="0" applyFont="1" applyBorder="1" applyAlignment="1">
      <alignment horizontal="justify"/>
    </xf>
    <xf numFmtId="166" fontId="2" fillId="0" borderId="1" xfId="0" applyNumberFormat="1" applyFont="1" applyFill="1" applyBorder="1" applyAlignment="1" applyProtection="1">
      <alignment/>
      <protection hidden="1" locked="0"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4" fontId="14" fillId="0" borderId="1" xfId="0" applyFont="1" applyBorder="1" applyAlignment="1">
      <alignment wrapText="1"/>
    </xf>
    <xf numFmtId="165" fontId="14" fillId="0" borderId="1" xfId="0" applyNumberFormat="1" applyFont="1" applyBorder="1" applyAlignment="1">
      <alignment/>
    </xf>
    <xf numFmtId="167" fontId="14" fillId="0" borderId="1" xfId="0" applyNumberFormat="1" applyFont="1" applyBorder="1" applyAlignment="1">
      <alignment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164" fontId="15" fillId="0" borderId="1" xfId="0" applyFont="1" applyBorder="1" applyAlignment="1">
      <alignment wrapText="1"/>
    </xf>
    <xf numFmtId="165" fontId="15" fillId="0" borderId="1" xfId="0" applyNumberFormat="1" applyFont="1" applyBorder="1" applyAlignment="1">
      <alignment/>
    </xf>
    <xf numFmtId="167" fontId="15" fillId="0" borderId="1" xfId="0" applyNumberFormat="1" applyFont="1" applyBorder="1" applyAlignment="1">
      <alignment/>
    </xf>
    <xf numFmtId="164" fontId="16" fillId="0" borderId="1" xfId="0" applyFont="1" applyBorder="1" applyAlignment="1">
      <alignment horizontal="left"/>
    </xf>
    <xf numFmtId="168" fontId="14" fillId="0" borderId="1" xfId="0" applyNumberFormat="1" applyFont="1" applyBorder="1" applyAlignment="1">
      <alignment horizontal="right"/>
    </xf>
    <xf numFmtId="164" fontId="10" fillId="0" borderId="1" xfId="0" applyFont="1" applyBorder="1" applyAlignment="1">
      <alignment horizontal="left"/>
    </xf>
    <xf numFmtId="164" fontId="17" fillId="0" borderId="1" xfId="0" applyFont="1" applyBorder="1" applyAlignment="1">
      <alignment horizontal="left"/>
    </xf>
    <xf numFmtId="168" fontId="17" fillId="0" borderId="1" xfId="0" applyNumberFormat="1" applyFont="1" applyFill="1" applyBorder="1" applyAlignment="1">
      <alignment horizontal="right"/>
    </xf>
    <xf numFmtId="168" fontId="10" fillId="0" borderId="1" xfId="0" applyNumberFormat="1" applyFont="1" applyFill="1" applyBorder="1" applyAlignment="1">
      <alignment/>
    </xf>
    <xf numFmtId="164" fontId="0" fillId="0" borderId="0" xfId="0" applyFont="1" applyAlignment="1">
      <alignment/>
    </xf>
    <xf numFmtId="168" fontId="15" fillId="0" borderId="1" xfId="0" applyNumberFormat="1" applyFont="1" applyFill="1" applyBorder="1" applyAlignment="1">
      <alignment/>
    </xf>
    <xf numFmtId="165" fontId="17" fillId="0" borderId="1" xfId="0" applyNumberFormat="1" applyFont="1" applyBorder="1" applyAlignment="1">
      <alignment/>
    </xf>
    <xf numFmtId="168" fontId="17" fillId="0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16" fillId="0" borderId="1" xfId="0" applyFont="1" applyBorder="1" applyAlignment="1">
      <alignment wrapText="1"/>
    </xf>
    <xf numFmtId="165" fontId="16" fillId="0" borderId="1" xfId="0" applyNumberFormat="1" applyFont="1" applyBorder="1" applyAlignment="1">
      <alignment/>
    </xf>
    <xf numFmtId="167" fontId="16" fillId="0" borderId="1" xfId="0" applyNumberFormat="1" applyFont="1" applyBorder="1" applyAlignment="1">
      <alignment/>
    </xf>
    <xf numFmtId="164" fontId="17" fillId="0" borderId="1" xfId="0" applyFont="1" applyBorder="1" applyAlignment="1">
      <alignment wrapText="1"/>
    </xf>
    <xf numFmtId="164" fontId="10" fillId="0" borderId="1" xfId="0" applyFont="1" applyFill="1" applyBorder="1" applyAlignment="1">
      <alignment wrapText="1"/>
    </xf>
    <xf numFmtId="165" fontId="10" fillId="0" borderId="1" xfId="0" applyNumberFormat="1" applyFont="1" applyFill="1" applyBorder="1" applyAlignment="1">
      <alignment/>
    </xf>
    <xf numFmtId="167" fontId="10" fillId="0" borderId="1" xfId="0" applyNumberFormat="1" applyFont="1" applyFill="1" applyBorder="1" applyAlignment="1">
      <alignment/>
    </xf>
    <xf numFmtId="164" fontId="9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7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5" fontId="15" fillId="0" borderId="1" xfId="0" applyNumberFormat="1" applyFont="1" applyBorder="1" applyAlignment="1">
      <alignment wrapText="1" shrinkToFit="1"/>
    </xf>
    <xf numFmtId="165" fontId="14" fillId="0" borderId="1" xfId="0" applyNumberFormat="1" applyFont="1" applyBorder="1" applyAlignment="1">
      <alignment wrapText="1"/>
    </xf>
    <xf numFmtId="167" fontId="14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165" fontId="15" fillId="0" borderId="1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wrapText="1"/>
    </xf>
    <xf numFmtId="167" fontId="17" fillId="0" borderId="1" xfId="0" applyNumberFormat="1" applyFont="1" applyBorder="1" applyAlignment="1">
      <alignment/>
    </xf>
    <xf numFmtId="164" fontId="19" fillId="0" borderId="0" xfId="0" applyFont="1" applyAlignment="1">
      <alignment/>
    </xf>
    <xf numFmtId="164" fontId="20" fillId="0" borderId="1" xfId="0" applyFont="1" applyBorder="1" applyAlignment="1">
      <alignment wrapText="1"/>
    </xf>
    <xf numFmtId="165" fontId="20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64" fontId="15" fillId="0" borderId="2" xfId="0" applyFont="1" applyBorder="1" applyAlignment="1">
      <alignment wrapText="1"/>
    </xf>
    <xf numFmtId="167" fontId="9" fillId="0" borderId="1" xfId="0" applyNumberFormat="1" applyFont="1" applyBorder="1" applyAlignment="1">
      <alignment/>
    </xf>
    <xf numFmtId="164" fontId="21" fillId="0" borderId="1" xfId="0" applyFont="1" applyBorder="1" applyAlignment="1">
      <alignment wrapText="1"/>
    </xf>
    <xf numFmtId="165" fontId="21" fillId="0" borderId="1" xfId="0" applyNumberFormat="1" applyFont="1" applyBorder="1" applyAlignment="1">
      <alignment/>
    </xf>
    <xf numFmtId="167" fontId="21" fillId="0" borderId="1" xfId="0" applyNumberFormat="1" applyFont="1" applyBorder="1" applyAlignment="1">
      <alignment/>
    </xf>
    <xf numFmtId="167" fontId="14" fillId="0" borderId="1" xfId="0" applyNumberFormat="1" applyFont="1" applyBorder="1" applyAlignment="1">
      <alignment/>
    </xf>
    <xf numFmtId="165" fontId="17" fillId="0" borderId="1" xfId="0" applyNumberFormat="1" applyFont="1" applyBorder="1" applyAlignment="1">
      <alignment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10" fillId="0" borderId="0" xfId="0" applyFont="1" applyAlignment="1">
      <alignment wrapText="1"/>
    </xf>
    <xf numFmtId="167" fontId="10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22" fillId="0" borderId="0" xfId="0" applyFont="1" applyAlignment="1">
      <alignment wrapText="1"/>
    </xf>
    <xf numFmtId="164" fontId="10" fillId="0" borderId="0" xfId="0" applyFon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10" fillId="0" borderId="0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/>
    </xf>
    <xf numFmtId="167" fontId="3" fillId="0" borderId="3" xfId="0" applyNumberFormat="1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/>
    </xf>
    <xf numFmtId="165" fontId="9" fillId="0" borderId="1" xfId="0" applyNumberFormat="1" applyFont="1" applyBorder="1" applyAlignment="1">
      <alignment wrapText="1"/>
    </xf>
    <xf numFmtId="164" fontId="10" fillId="0" borderId="0" xfId="0" applyFont="1" applyBorder="1" applyAlignment="1">
      <alignment/>
    </xf>
    <xf numFmtId="168" fontId="15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/>
    </xf>
    <xf numFmtId="165" fontId="16" fillId="0" borderId="1" xfId="0" applyNumberFormat="1" applyFont="1" applyBorder="1" applyAlignment="1">
      <alignment wrapText="1"/>
    </xf>
    <xf numFmtId="168" fontId="10" fillId="0" borderId="0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left" wrapText="1"/>
    </xf>
    <xf numFmtId="165" fontId="15" fillId="0" borderId="1" xfId="0" applyNumberFormat="1" applyFont="1" applyBorder="1" applyAlignment="1">
      <alignment horizontal="left" wrapText="1"/>
    </xf>
    <xf numFmtId="165" fontId="15" fillId="0" borderId="2" xfId="0" applyNumberFormat="1" applyFont="1" applyBorder="1" applyAlignment="1">
      <alignment wrapText="1"/>
    </xf>
    <xf numFmtId="165" fontId="21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horizontal="left" vertical="top" wrapText="1"/>
    </xf>
    <xf numFmtId="165" fontId="15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left" wrapText="1"/>
    </xf>
    <xf numFmtId="165" fontId="13" fillId="0" borderId="1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wrapText="1"/>
    </xf>
    <xf numFmtId="165" fontId="23" fillId="0" borderId="1" xfId="0" applyNumberFormat="1" applyFont="1" applyBorder="1" applyAlignment="1">
      <alignment/>
    </xf>
    <xf numFmtId="164" fontId="23" fillId="0" borderId="2" xfId="0" applyFont="1" applyBorder="1" applyAlignment="1">
      <alignment wrapText="1"/>
    </xf>
    <xf numFmtId="164" fontId="23" fillId="2" borderId="1" xfId="0" applyFont="1" applyFill="1" applyBorder="1" applyAlignment="1">
      <alignment horizontal="center"/>
    </xf>
    <xf numFmtId="164" fontId="24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 wrapText="1"/>
    </xf>
    <xf numFmtId="167" fontId="3" fillId="2" borderId="1" xfId="0" applyNumberFormat="1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3" fillId="2" borderId="1" xfId="0" applyFont="1" applyFill="1" applyBorder="1" applyAlignment="1">
      <alignment horizontal="center"/>
    </xf>
    <xf numFmtId="165" fontId="13" fillId="0" borderId="1" xfId="0" applyNumberFormat="1" applyFont="1" applyBorder="1" applyAlignment="1">
      <alignment/>
    </xf>
    <xf numFmtId="164" fontId="13" fillId="0" borderId="2" xfId="0" applyFont="1" applyBorder="1" applyAlignment="1">
      <alignment wrapText="1"/>
    </xf>
    <xf numFmtId="164" fontId="13" fillId="2" borderId="1" xfId="0" applyFont="1" applyFill="1" applyBorder="1" applyAlignment="1">
      <alignment horizontal="center"/>
    </xf>
    <xf numFmtId="164" fontId="5" fillId="0" borderId="2" xfId="0" applyFont="1" applyBorder="1" applyAlignment="1">
      <alignment wrapText="1"/>
    </xf>
    <xf numFmtId="164" fontId="5" fillId="2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left" wrapText="1"/>
    </xf>
    <xf numFmtId="166" fontId="25" fillId="0" borderId="0" xfId="0" applyNumberFormat="1" applyFont="1" applyAlignment="1">
      <alignment/>
    </xf>
    <xf numFmtId="164" fontId="2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workbookViewId="0" topLeftCell="A37">
      <selection activeCell="A1" sqref="A1"/>
    </sheetView>
  </sheetViews>
  <sheetFormatPr defaultColWidth="9.00390625" defaultRowHeight="12.75"/>
  <cols>
    <col min="1" max="1" width="25.875" style="0" customWidth="1"/>
    <col min="2" max="2" width="12.00390625" style="0" customWidth="1"/>
    <col min="5" max="5" width="28.75390625" style="0" customWidth="1"/>
    <col min="6" max="6" width="14.25390625" style="0" customWidth="1"/>
    <col min="8" max="8" width="12.7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2" t="s">
        <v>0</v>
      </c>
      <c r="D2" s="2"/>
      <c r="E2" s="2"/>
      <c r="F2" s="2"/>
      <c r="G2" s="1"/>
    </row>
    <row r="3" spans="1:7" ht="24.75" customHeight="1">
      <c r="A3" s="1"/>
      <c r="B3" s="1"/>
      <c r="C3" s="3" t="s">
        <v>1</v>
      </c>
      <c r="D3" s="3"/>
      <c r="E3" s="3"/>
      <c r="F3" s="3"/>
      <c r="G3" s="1"/>
    </row>
    <row r="4" spans="1:7" ht="57" customHeight="1">
      <c r="A4" s="1"/>
      <c r="B4" s="1"/>
      <c r="C4" s="2" t="s">
        <v>2</v>
      </c>
      <c r="D4" s="2"/>
      <c r="E4" s="2"/>
      <c r="F4" s="2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27" customHeight="1">
      <c r="A6" s="4" t="s">
        <v>3</v>
      </c>
      <c r="B6" s="4"/>
      <c r="C6" s="4"/>
      <c r="D6" s="4"/>
      <c r="E6" s="4"/>
      <c r="F6" s="4"/>
      <c r="G6" s="1"/>
    </row>
    <row r="7" spans="1:7" ht="18.75" customHeight="1">
      <c r="A7" s="5"/>
      <c r="B7" s="5"/>
      <c r="C7" s="5"/>
      <c r="D7" s="5"/>
      <c r="E7" s="5"/>
      <c r="F7" s="5" t="s">
        <v>4</v>
      </c>
      <c r="G7" s="1"/>
    </row>
    <row r="8" spans="1:6" ht="20.25" customHeight="1">
      <c r="A8" s="6" t="s">
        <v>5</v>
      </c>
      <c r="B8" s="6" t="s">
        <v>6</v>
      </c>
      <c r="C8" s="6"/>
      <c r="D8" s="6"/>
      <c r="E8" s="6"/>
      <c r="F8" s="6" t="s">
        <v>7</v>
      </c>
    </row>
    <row r="9" spans="1:6" ht="12.75">
      <c r="A9" s="7" t="s">
        <v>8</v>
      </c>
      <c r="B9" s="8" t="s">
        <v>9</v>
      </c>
      <c r="C9" s="8"/>
      <c r="D9" s="8"/>
      <c r="E9" s="8"/>
      <c r="F9" s="7">
        <f>SUM(F10,F12,F15,F20,F23,F29)+F26+F18</f>
        <v>7063</v>
      </c>
    </row>
    <row r="10" spans="1:6" ht="12.75">
      <c r="A10" s="9" t="s">
        <v>10</v>
      </c>
      <c r="B10" s="10" t="s">
        <v>11</v>
      </c>
      <c r="C10" s="10"/>
      <c r="D10" s="10"/>
      <c r="E10" s="10"/>
      <c r="F10" s="11">
        <f>SUM(F11)</f>
        <v>808</v>
      </c>
    </row>
    <row r="11" spans="1:6" ht="12.75">
      <c r="A11" s="12" t="s">
        <v>12</v>
      </c>
      <c r="B11" s="13" t="s">
        <v>13</v>
      </c>
      <c r="C11" s="13"/>
      <c r="D11" s="13"/>
      <c r="E11" s="13"/>
      <c r="F11" s="14">
        <v>808</v>
      </c>
    </row>
    <row r="12" spans="1:6" ht="14.25" customHeight="1">
      <c r="A12" s="11" t="s">
        <v>14</v>
      </c>
      <c r="B12" s="15" t="s">
        <v>15</v>
      </c>
      <c r="C12" s="15"/>
      <c r="D12" s="15"/>
      <c r="E12" s="15"/>
      <c r="F12" s="11">
        <f>F13+F14</f>
        <v>4487</v>
      </c>
    </row>
    <row r="13" spans="1:6" ht="15.75" customHeight="1">
      <c r="A13" s="12" t="s">
        <v>16</v>
      </c>
      <c r="B13" s="16" t="s">
        <v>17</v>
      </c>
      <c r="C13" s="16"/>
      <c r="D13" s="16"/>
      <c r="E13" s="16"/>
      <c r="F13" s="12">
        <v>441</v>
      </c>
    </row>
    <row r="14" spans="1:6" ht="14.25" customHeight="1">
      <c r="A14" s="12" t="s">
        <v>18</v>
      </c>
      <c r="B14" s="16" t="s">
        <v>19</v>
      </c>
      <c r="C14" s="16"/>
      <c r="D14" s="16"/>
      <c r="E14" s="16"/>
      <c r="F14" s="14">
        <v>4046</v>
      </c>
    </row>
    <row r="15" spans="1:6" ht="33" customHeight="1">
      <c r="A15" s="11" t="s">
        <v>20</v>
      </c>
      <c r="B15" s="15" t="s">
        <v>21</v>
      </c>
      <c r="C15" s="15"/>
      <c r="D15" s="15"/>
      <c r="E15" s="15"/>
      <c r="F15" s="11">
        <f>SUM(F16)</f>
        <v>8</v>
      </c>
    </row>
    <row r="16" spans="1:6" ht="20.25" customHeight="1">
      <c r="A16" s="17" t="s">
        <v>22</v>
      </c>
      <c r="B16" s="18" t="s">
        <v>23</v>
      </c>
      <c r="C16" s="18"/>
      <c r="D16" s="18"/>
      <c r="E16" s="18"/>
      <c r="F16" s="17">
        <f>SUM(F17)</f>
        <v>8</v>
      </c>
    </row>
    <row r="17" spans="1:6" ht="24.75" customHeight="1">
      <c r="A17" s="12" t="s">
        <v>24</v>
      </c>
      <c r="B17" s="16" t="s">
        <v>25</v>
      </c>
      <c r="C17" s="16"/>
      <c r="D17" s="16"/>
      <c r="E17" s="16"/>
      <c r="F17" s="12">
        <v>8</v>
      </c>
    </row>
    <row r="18" spans="1:6" ht="24.75" customHeight="1">
      <c r="A18" s="9" t="s">
        <v>26</v>
      </c>
      <c r="B18" s="19" t="s">
        <v>27</v>
      </c>
      <c r="C18" s="19"/>
      <c r="D18" s="19"/>
      <c r="E18" s="19"/>
      <c r="F18" s="20">
        <v>8</v>
      </c>
    </row>
    <row r="19" spans="1:6" ht="48.75" customHeight="1">
      <c r="A19" s="12" t="s">
        <v>28</v>
      </c>
      <c r="B19" s="16" t="s">
        <v>29</v>
      </c>
      <c r="C19" s="16"/>
      <c r="D19" s="16"/>
      <c r="E19" s="16"/>
      <c r="F19" s="12">
        <v>8</v>
      </c>
    </row>
    <row r="20" spans="1:6" ht="39" customHeight="1">
      <c r="A20" s="11" t="s">
        <v>30</v>
      </c>
      <c r="B20" s="15" t="s">
        <v>31</v>
      </c>
      <c r="C20" s="15"/>
      <c r="D20" s="15"/>
      <c r="E20" s="15"/>
      <c r="F20" s="11">
        <f>SUM(F21)</f>
        <v>340</v>
      </c>
    </row>
    <row r="21" spans="1:6" ht="65.25" customHeight="1">
      <c r="A21" s="21" t="s">
        <v>32</v>
      </c>
      <c r="B21" s="22" t="s">
        <v>33</v>
      </c>
      <c r="C21" s="22"/>
      <c r="D21" s="22"/>
      <c r="E21" s="22"/>
      <c r="F21" s="21">
        <f>F22</f>
        <v>340</v>
      </c>
    </row>
    <row r="22" spans="1:6" ht="59.25" customHeight="1">
      <c r="A22" s="21" t="s">
        <v>34</v>
      </c>
      <c r="B22" s="22" t="s">
        <v>35</v>
      </c>
      <c r="C22" s="22"/>
      <c r="D22" s="22"/>
      <c r="E22" s="22"/>
      <c r="F22" s="23">
        <v>340</v>
      </c>
    </row>
    <row r="23" spans="1:6" ht="33.75" customHeight="1">
      <c r="A23" s="11" t="s">
        <v>36</v>
      </c>
      <c r="B23" s="24" t="s">
        <v>37</v>
      </c>
      <c r="C23" s="24"/>
      <c r="D23" s="24"/>
      <c r="E23" s="24"/>
      <c r="F23" s="11">
        <v>1430</v>
      </c>
    </row>
    <row r="24" spans="1:6" ht="48" customHeight="1">
      <c r="A24" s="11" t="s">
        <v>38</v>
      </c>
      <c r="B24" s="15" t="s">
        <v>39</v>
      </c>
      <c r="C24" s="15"/>
      <c r="D24" s="15"/>
      <c r="E24" s="15"/>
      <c r="F24" s="11">
        <v>1430</v>
      </c>
    </row>
    <row r="25" spans="1:6" ht="36" customHeight="1">
      <c r="A25" s="21" t="s">
        <v>40</v>
      </c>
      <c r="B25" s="22" t="s">
        <v>41</v>
      </c>
      <c r="C25" s="22"/>
      <c r="D25" s="22"/>
      <c r="E25" s="22"/>
      <c r="F25" s="23">
        <v>1430</v>
      </c>
    </row>
    <row r="26" spans="1:6" ht="36" customHeight="1">
      <c r="A26" s="11" t="s">
        <v>42</v>
      </c>
      <c r="B26" s="24" t="s">
        <v>43</v>
      </c>
      <c r="C26" s="24"/>
      <c r="D26" s="24"/>
      <c r="E26" s="24"/>
      <c r="F26" s="11">
        <v>16</v>
      </c>
    </row>
    <row r="27" spans="1:6" ht="47.25" customHeight="1">
      <c r="A27" s="11" t="s">
        <v>44</v>
      </c>
      <c r="B27" s="15" t="s">
        <v>45</v>
      </c>
      <c r="C27" s="15"/>
      <c r="D27" s="15"/>
      <c r="E27" s="15"/>
      <c r="F27" s="9">
        <v>16</v>
      </c>
    </row>
    <row r="28" spans="1:6" ht="36" customHeight="1">
      <c r="A28" s="21" t="s">
        <v>46</v>
      </c>
      <c r="B28" s="22" t="s">
        <v>47</v>
      </c>
      <c r="C28" s="22"/>
      <c r="D28" s="22"/>
      <c r="E28" s="22"/>
      <c r="F28" s="23">
        <v>16</v>
      </c>
    </row>
    <row r="29" spans="1:6" ht="48" customHeight="1">
      <c r="A29" s="11" t="s">
        <v>48</v>
      </c>
      <c r="B29" s="24" t="s">
        <v>49</v>
      </c>
      <c r="C29" s="24"/>
      <c r="D29" s="24"/>
      <c r="E29" s="24"/>
      <c r="F29" s="7">
        <v>-34</v>
      </c>
    </row>
    <row r="30" spans="1:6" ht="45" customHeight="1">
      <c r="A30" s="21" t="s">
        <v>50</v>
      </c>
      <c r="B30" s="22" t="s">
        <v>51</v>
      </c>
      <c r="C30" s="22"/>
      <c r="D30" s="22"/>
      <c r="E30" s="22"/>
      <c r="F30" s="7">
        <v>-34</v>
      </c>
    </row>
    <row r="31" spans="1:6" s="27" customFormat="1" ht="18" customHeight="1">
      <c r="A31" s="25" t="s">
        <v>52</v>
      </c>
      <c r="B31" s="26" t="s">
        <v>53</v>
      </c>
      <c r="C31" s="26"/>
      <c r="D31" s="26"/>
      <c r="E31" s="26"/>
      <c r="F31" s="25">
        <f>SUM(F32)</f>
        <v>8518</v>
      </c>
    </row>
    <row r="32" spans="1:6" s="27" customFormat="1" ht="24" customHeight="1">
      <c r="A32" s="25" t="s">
        <v>54</v>
      </c>
      <c r="B32" s="26" t="s">
        <v>55</v>
      </c>
      <c r="C32" s="26"/>
      <c r="D32" s="26"/>
      <c r="E32" s="26"/>
      <c r="F32" s="25">
        <f>SUM(F33,F36)+F38</f>
        <v>8518</v>
      </c>
    </row>
    <row r="33" spans="1:6" s="27" customFormat="1" ht="23.25" customHeight="1">
      <c r="A33" s="28" t="s">
        <v>56</v>
      </c>
      <c r="B33" s="29" t="s">
        <v>57</v>
      </c>
      <c r="C33" s="29"/>
      <c r="D33" s="29"/>
      <c r="E33" s="29"/>
      <c r="F33" s="28">
        <f>SUM(F34:F35)</f>
        <v>6223</v>
      </c>
    </row>
    <row r="34" spans="1:6" s="27" customFormat="1" ht="25.5" customHeight="1">
      <c r="A34" s="30" t="s">
        <v>58</v>
      </c>
      <c r="B34" s="31" t="s">
        <v>59</v>
      </c>
      <c r="C34" s="31"/>
      <c r="D34" s="31"/>
      <c r="E34" s="31"/>
      <c r="F34" s="30">
        <v>972</v>
      </c>
    </row>
    <row r="35" spans="1:6" s="27" customFormat="1" ht="25.5" customHeight="1">
      <c r="A35" s="30" t="s">
        <v>60</v>
      </c>
      <c r="B35" s="31" t="s">
        <v>61</v>
      </c>
      <c r="C35" s="31"/>
      <c r="D35" s="31"/>
      <c r="E35" s="31"/>
      <c r="F35" s="30">
        <v>5251</v>
      </c>
    </row>
    <row r="36" spans="1:6" s="27" customFormat="1" ht="28.5" customHeight="1">
      <c r="A36" s="28" t="s">
        <v>62</v>
      </c>
      <c r="B36" s="29" t="s">
        <v>63</v>
      </c>
      <c r="C36" s="29"/>
      <c r="D36" s="29"/>
      <c r="E36" s="29"/>
      <c r="F36" s="28">
        <f>SUM(F37)</f>
        <v>185</v>
      </c>
    </row>
    <row r="37" spans="1:6" s="27" customFormat="1" ht="40.5" customHeight="1">
      <c r="A37" s="30" t="s">
        <v>64</v>
      </c>
      <c r="B37" s="32" t="s">
        <v>65</v>
      </c>
      <c r="C37" s="32"/>
      <c r="D37" s="32"/>
      <c r="E37" s="32"/>
      <c r="F37" s="30">
        <v>185</v>
      </c>
    </row>
    <row r="38" spans="1:6" s="27" customFormat="1" ht="24.75" customHeight="1">
      <c r="A38" s="28" t="s">
        <v>66</v>
      </c>
      <c r="B38" s="29" t="s">
        <v>67</v>
      </c>
      <c r="C38" s="29"/>
      <c r="D38" s="29"/>
      <c r="E38" s="29"/>
      <c r="F38" s="28">
        <v>2110</v>
      </c>
    </row>
    <row r="39" spans="1:6" s="27" customFormat="1" ht="17.25" customHeight="1">
      <c r="A39" s="33" t="s">
        <v>68</v>
      </c>
      <c r="B39" s="34" t="s">
        <v>69</v>
      </c>
      <c r="C39" s="34"/>
      <c r="D39" s="34"/>
      <c r="E39" s="34"/>
      <c r="F39" s="28">
        <v>2110</v>
      </c>
    </row>
    <row r="40" spans="1:6" s="27" customFormat="1" ht="80.25" customHeight="1">
      <c r="A40" s="35" t="s">
        <v>70</v>
      </c>
      <c r="B40" s="32" t="s">
        <v>71</v>
      </c>
      <c r="C40" s="32"/>
      <c r="D40" s="32"/>
      <c r="E40" s="32"/>
      <c r="F40" s="30">
        <v>2110</v>
      </c>
    </row>
    <row r="41" spans="1:6" s="27" customFormat="1" ht="37.5" customHeight="1">
      <c r="A41" s="25" t="s">
        <v>72</v>
      </c>
      <c r="B41" s="26" t="s">
        <v>73</v>
      </c>
      <c r="C41" s="26"/>
      <c r="D41" s="26"/>
      <c r="E41" s="26"/>
      <c r="F41" s="25">
        <v>562</v>
      </c>
    </row>
    <row r="42" spans="1:6" s="27" customFormat="1" ht="32.25" customHeight="1">
      <c r="A42" s="25" t="s">
        <v>74</v>
      </c>
      <c r="B42" s="26" t="s">
        <v>75</v>
      </c>
      <c r="C42" s="26"/>
      <c r="D42" s="26"/>
      <c r="E42" s="26"/>
      <c r="F42" s="25">
        <v>562</v>
      </c>
    </row>
    <row r="43" spans="1:6" s="27" customFormat="1" ht="21" customHeight="1">
      <c r="A43" s="28" t="s">
        <v>76</v>
      </c>
      <c r="B43" s="29" t="s">
        <v>77</v>
      </c>
      <c r="C43" s="29"/>
      <c r="D43" s="29"/>
      <c r="E43" s="29"/>
      <c r="F43" s="28">
        <v>562</v>
      </c>
    </row>
    <row r="44" spans="1:6" s="27" customFormat="1" ht="29.25" customHeight="1">
      <c r="A44" s="30" t="s">
        <v>78</v>
      </c>
      <c r="B44" s="31" t="s">
        <v>79</v>
      </c>
      <c r="C44" s="31"/>
      <c r="D44" s="31"/>
      <c r="E44" s="31"/>
      <c r="F44" s="30">
        <v>562</v>
      </c>
    </row>
    <row r="45" spans="1:6" s="27" customFormat="1" ht="21" customHeight="1">
      <c r="A45" s="25"/>
      <c r="B45" s="26" t="s">
        <v>80</v>
      </c>
      <c r="C45" s="26"/>
      <c r="D45" s="26"/>
      <c r="E45" s="26"/>
      <c r="F45" s="36">
        <f>SUM(F9,F31)+F41</f>
        <v>16143</v>
      </c>
    </row>
    <row r="46" ht="12.75" customHeight="1"/>
    <row r="47" ht="25.5" customHeight="1"/>
  </sheetData>
  <mergeCells count="42">
    <mergeCell ref="C2:F2"/>
    <mergeCell ref="C3:F3"/>
    <mergeCell ref="C4:F4"/>
    <mergeCell ref="A6:F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65"/>
  <sheetViews>
    <sheetView zoomScaleSheetLayoutView="75" workbookViewId="0" topLeftCell="A1">
      <selection activeCell="F11" sqref="F11"/>
    </sheetView>
  </sheetViews>
  <sheetFormatPr defaultColWidth="9.00390625" defaultRowHeight="12.75"/>
  <cols>
    <col min="1" max="1" width="45.875" style="37" customWidth="1"/>
    <col min="2" max="2" width="0" style="37" hidden="1" customWidth="1"/>
    <col min="3" max="3" width="7.75390625" style="38" customWidth="1"/>
    <col min="4" max="4" width="7.25390625" style="38" customWidth="1"/>
    <col min="5" max="5" width="9.00390625" style="38" customWidth="1"/>
    <col min="6" max="6" width="7.25390625" style="38" customWidth="1"/>
    <col min="7" max="7" width="12.25390625" style="38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3" t="s">
        <v>81</v>
      </c>
      <c r="D2" s="3"/>
      <c r="E2" s="3"/>
      <c r="F2" s="3"/>
      <c r="G2" s="3"/>
      <c r="H2" s="39"/>
      <c r="J2" s="40"/>
    </row>
    <row r="3" spans="3:7" ht="39.75" customHeight="1">
      <c r="C3" s="3" t="s">
        <v>82</v>
      </c>
      <c r="D3" s="3"/>
      <c r="E3" s="3"/>
      <c r="F3" s="3"/>
      <c r="G3" s="3"/>
    </row>
    <row r="4" spans="3:7" ht="87" customHeight="1">
      <c r="C4" s="3" t="s">
        <v>83</v>
      </c>
      <c r="D4" s="3"/>
      <c r="E4" s="3"/>
      <c r="F4" s="3"/>
      <c r="G4" s="3"/>
    </row>
    <row r="5" spans="4:7" ht="12.75" customHeight="1">
      <c r="D5" s="2"/>
      <c r="E5" s="2"/>
      <c r="F5" s="2"/>
      <c r="G5" s="2"/>
    </row>
    <row r="6" spans="1:8" ht="38.25" customHeight="1">
      <c r="A6" s="41" t="s">
        <v>84</v>
      </c>
      <c r="B6" s="41"/>
      <c r="C6" s="41"/>
      <c r="D6" s="41"/>
      <c r="E6" s="41"/>
      <c r="F6" s="41"/>
      <c r="G6" s="41"/>
      <c r="H6" s="42"/>
    </row>
    <row r="7" ht="12.75">
      <c r="G7" s="37"/>
    </row>
    <row r="8" spans="1:9" ht="23.25">
      <c r="A8" s="43" t="s">
        <v>85</v>
      </c>
      <c r="B8" s="43"/>
      <c r="C8" s="44" t="s">
        <v>86</v>
      </c>
      <c r="D8" s="44" t="s">
        <v>87</v>
      </c>
      <c r="E8" s="44" t="s">
        <v>88</v>
      </c>
      <c r="F8" s="44" t="s">
        <v>89</v>
      </c>
      <c r="G8" s="45" t="s">
        <v>90</v>
      </c>
      <c r="H8" s="46"/>
      <c r="I8" s="46"/>
    </row>
    <row r="9" spans="1:9" ht="12.75">
      <c r="A9" s="47" t="s">
        <v>91</v>
      </c>
      <c r="B9" s="47"/>
      <c r="C9" s="48" t="s">
        <v>92</v>
      </c>
      <c r="D9" s="48"/>
      <c r="E9" s="48"/>
      <c r="F9" s="48"/>
      <c r="G9" s="49">
        <f>SUM(G22,G32,G36,G40,G44,G14,G10)+G49</f>
        <v>8119</v>
      </c>
      <c r="H9" s="50"/>
      <c r="I9" s="50"/>
    </row>
    <row r="10" spans="1:9" ht="34.5">
      <c r="A10" s="51" t="s">
        <v>93</v>
      </c>
      <c r="B10" s="51"/>
      <c r="C10" s="52" t="s">
        <v>92</v>
      </c>
      <c r="D10" s="52" t="s">
        <v>94</v>
      </c>
      <c r="E10" s="52"/>
      <c r="F10" s="52"/>
      <c r="G10" s="53">
        <f>SUM(G11)</f>
        <v>842.7</v>
      </c>
      <c r="H10" s="50"/>
      <c r="I10" s="50"/>
    </row>
    <row r="11" spans="1:9" ht="34.5">
      <c r="A11" s="54" t="s">
        <v>95</v>
      </c>
      <c r="B11" s="54"/>
      <c r="C11" s="55" t="s">
        <v>92</v>
      </c>
      <c r="D11" s="55" t="s">
        <v>94</v>
      </c>
      <c r="E11" s="55" t="s">
        <v>96</v>
      </c>
      <c r="F11" s="55"/>
      <c r="G11" s="56">
        <f>SUM(G12)</f>
        <v>842.7</v>
      </c>
      <c r="H11" s="50"/>
      <c r="I11" s="50"/>
    </row>
    <row r="12" spans="1:9" ht="12.75">
      <c r="A12" s="54" t="s">
        <v>97</v>
      </c>
      <c r="B12" s="54"/>
      <c r="C12" s="55" t="s">
        <v>92</v>
      </c>
      <c r="D12" s="55" t="s">
        <v>94</v>
      </c>
      <c r="E12" s="55" t="s">
        <v>98</v>
      </c>
      <c r="F12" s="55"/>
      <c r="G12" s="56">
        <f>SUM(G13)</f>
        <v>842.7</v>
      </c>
      <c r="H12" s="50"/>
      <c r="I12" s="50"/>
    </row>
    <row r="13" spans="1:9" ht="23.25">
      <c r="A13" s="57" t="s">
        <v>99</v>
      </c>
      <c r="B13" s="57"/>
      <c r="C13" s="58" t="s">
        <v>92</v>
      </c>
      <c r="D13" s="58" t="s">
        <v>94</v>
      </c>
      <c r="E13" s="58" t="s">
        <v>98</v>
      </c>
      <c r="F13" s="58" t="s">
        <v>100</v>
      </c>
      <c r="G13" s="59">
        <v>842.7</v>
      </c>
      <c r="H13" s="50"/>
      <c r="I13" s="50"/>
    </row>
    <row r="14" spans="1:9" ht="45.75">
      <c r="A14" s="51" t="s">
        <v>101</v>
      </c>
      <c r="B14" s="51"/>
      <c r="C14" s="60" t="s">
        <v>92</v>
      </c>
      <c r="D14" s="60" t="s">
        <v>102</v>
      </c>
      <c r="E14" s="60"/>
      <c r="F14" s="60"/>
      <c r="G14" s="61">
        <f>SUM(G15)</f>
        <v>322</v>
      </c>
      <c r="H14" s="50"/>
      <c r="I14" s="50"/>
    </row>
    <row r="15" spans="1:9" ht="34.5">
      <c r="A15" s="54" t="s">
        <v>95</v>
      </c>
      <c r="B15" s="54"/>
      <c r="C15" s="62" t="s">
        <v>92</v>
      </c>
      <c r="D15" s="62" t="s">
        <v>102</v>
      </c>
      <c r="E15" s="62" t="s">
        <v>96</v>
      </c>
      <c r="F15" s="63"/>
      <c r="G15" s="64">
        <f>G17+G21</f>
        <v>322</v>
      </c>
      <c r="H15" s="50"/>
      <c r="I15" s="50"/>
    </row>
    <row r="16" spans="1:9" s="66" customFormat="1" ht="12.75">
      <c r="A16" s="54" t="s">
        <v>103</v>
      </c>
      <c r="B16" s="54"/>
      <c r="C16" s="62" t="s">
        <v>92</v>
      </c>
      <c r="D16" s="62" t="s">
        <v>102</v>
      </c>
      <c r="E16" s="62" t="s">
        <v>104</v>
      </c>
      <c r="F16" s="62"/>
      <c r="G16" s="65">
        <f>SUM(G17)</f>
        <v>30</v>
      </c>
      <c r="H16" s="50"/>
      <c r="I16" s="50"/>
    </row>
    <row r="17" spans="1:9" ht="23.25">
      <c r="A17" s="57" t="s">
        <v>99</v>
      </c>
      <c r="B17" s="57"/>
      <c r="C17" s="58" t="s">
        <v>92</v>
      </c>
      <c r="D17" s="58" t="s">
        <v>102</v>
      </c>
      <c r="E17" s="58" t="s">
        <v>104</v>
      </c>
      <c r="F17" s="58" t="s">
        <v>100</v>
      </c>
      <c r="G17" s="67">
        <v>30</v>
      </c>
      <c r="H17" s="50"/>
      <c r="I17" s="50"/>
    </row>
    <row r="18" spans="1:9" s="66" customFormat="1" ht="12.75" hidden="1">
      <c r="A18" s="54" t="s">
        <v>105</v>
      </c>
      <c r="B18" s="54"/>
      <c r="C18" s="55" t="s">
        <v>92</v>
      </c>
      <c r="D18" s="55" t="s">
        <v>102</v>
      </c>
      <c r="E18" s="55" t="s">
        <v>106</v>
      </c>
      <c r="F18" s="55"/>
      <c r="G18" s="65">
        <f>SUM(G19)</f>
        <v>0</v>
      </c>
      <c r="H18" s="50"/>
      <c r="I18" s="50"/>
    </row>
    <row r="19" spans="1:9" ht="12.75" hidden="1">
      <c r="A19" s="57" t="s">
        <v>99</v>
      </c>
      <c r="B19" s="57"/>
      <c r="C19" s="58" t="s">
        <v>92</v>
      </c>
      <c r="D19" s="58" t="s">
        <v>102</v>
      </c>
      <c r="E19" s="58" t="s">
        <v>106</v>
      </c>
      <c r="F19" s="58" t="s">
        <v>100</v>
      </c>
      <c r="G19" s="67"/>
      <c r="H19" s="50"/>
      <c r="I19" s="50"/>
    </row>
    <row r="20" spans="1:9" ht="34.5">
      <c r="A20" s="54" t="s">
        <v>107</v>
      </c>
      <c r="B20" s="57"/>
      <c r="C20" s="68" t="s">
        <v>92</v>
      </c>
      <c r="D20" s="68" t="s">
        <v>102</v>
      </c>
      <c r="E20" s="68" t="s">
        <v>106</v>
      </c>
      <c r="F20" s="68"/>
      <c r="G20" s="69">
        <f>G21</f>
        <v>292</v>
      </c>
      <c r="H20" s="50"/>
      <c r="I20" s="50"/>
    </row>
    <row r="21" spans="1:9" ht="23.25">
      <c r="A21" s="57" t="s">
        <v>99</v>
      </c>
      <c r="B21" s="57"/>
      <c r="C21" s="58" t="s">
        <v>92</v>
      </c>
      <c r="D21" s="58" t="s">
        <v>102</v>
      </c>
      <c r="E21" s="58" t="s">
        <v>106</v>
      </c>
      <c r="F21" s="58" t="s">
        <v>100</v>
      </c>
      <c r="G21" s="67">
        <v>292</v>
      </c>
      <c r="H21" s="50"/>
      <c r="I21" s="50"/>
    </row>
    <row r="22" spans="1:9" ht="45.75">
      <c r="A22" s="51" t="s">
        <v>108</v>
      </c>
      <c r="B22" s="51"/>
      <c r="C22" s="52" t="s">
        <v>92</v>
      </c>
      <c r="D22" s="52" t="s">
        <v>109</v>
      </c>
      <c r="E22" s="52"/>
      <c r="F22" s="52"/>
      <c r="G22" s="53">
        <f>SUM(G23)</f>
        <v>6882.3</v>
      </c>
      <c r="H22" s="70"/>
      <c r="I22" s="50"/>
    </row>
    <row r="23" spans="1:9" ht="34.5">
      <c r="A23" s="54" t="s">
        <v>95</v>
      </c>
      <c r="B23" s="54"/>
      <c r="C23" s="55" t="s">
        <v>92</v>
      </c>
      <c r="D23" s="55" t="s">
        <v>109</v>
      </c>
      <c r="E23" s="55" t="s">
        <v>96</v>
      </c>
      <c r="F23" s="55"/>
      <c r="G23" s="56">
        <f>SUM(G24,G29)</f>
        <v>6882.3</v>
      </c>
      <c r="H23" s="70"/>
      <c r="I23" s="50"/>
    </row>
    <row r="24" spans="1:9" s="66" customFormat="1" ht="12.75">
      <c r="A24" s="54" t="s">
        <v>103</v>
      </c>
      <c r="B24" s="54"/>
      <c r="C24" s="55" t="s">
        <v>92</v>
      </c>
      <c r="D24" s="55" t="s">
        <v>109</v>
      </c>
      <c r="E24" s="55" t="s">
        <v>104</v>
      </c>
      <c r="F24" s="55"/>
      <c r="G24" s="56">
        <f>SUM(G27,G25)</f>
        <v>6847.3</v>
      </c>
      <c r="H24" s="71"/>
      <c r="I24" s="50"/>
    </row>
    <row r="25" spans="1:9" s="66" customFormat="1" ht="23.25">
      <c r="A25" s="54" t="s">
        <v>110</v>
      </c>
      <c r="B25" s="54"/>
      <c r="C25" s="55" t="s">
        <v>92</v>
      </c>
      <c r="D25" s="55" t="s">
        <v>109</v>
      </c>
      <c r="E25" s="55" t="s">
        <v>111</v>
      </c>
      <c r="F25" s="55"/>
      <c r="G25" s="56">
        <f>SUM(G26)</f>
        <v>330</v>
      </c>
      <c r="H25" s="71"/>
      <c r="I25" s="50"/>
    </row>
    <row r="26" spans="1:9" s="66" customFormat="1" ht="23.25">
      <c r="A26" s="57" t="s">
        <v>99</v>
      </c>
      <c r="B26" s="54"/>
      <c r="C26" s="58" t="s">
        <v>92</v>
      </c>
      <c r="D26" s="58" t="s">
        <v>109</v>
      </c>
      <c r="E26" s="58" t="s">
        <v>111</v>
      </c>
      <c r="F26" s="58" t="s">
        <v>100</v>
      </c>
      <c r="G26" s="59">
        <v>330</v>
      </c>
      <c r="H26" s="71"/>
      <c r="I26" s="50"/>
    </row>
    <row r="27" spans="1:9" ht="23.25">
      <c r="A27" s="54" t="s">
        <v>112</v>
      </c>
      <c r="B27" s="54"/>
      <c r="C27" s="55" t="s">
        <v>92</v>
      </c>
      <c r="D27" s="55" t="s">
        <v>109</v>
      </c>
      <c r="E27" s="55" t="s">
        <v>113</v>
      </c>
      <c r="F27" s="55"/>
      <c r="G27" s="65">
        <f>SUM(G28)</f>
        <v>6517.3</v>
      </c>
      <c r="H27" s="70"/>
      <c r="I27" s="50"/>
    </row>
    <row r="28" spans="1:9" ht="23.25">
      <c r="A28" s="57" t="s">
        <v>99</v>
      </c>
      <c r="B28" s="57"/>
      <c r="C28" s="58" t="s">
        <v>92</v>
      </c>
      <c r="D28" s="58" t="s">
        <v>109</v>
      </c>
      <c r="E28" s="58" t="s">
        <v>113</v>
      </c>
      <c r="F28" s="58" t="s">
        <v>100</v>
      </c>
      <c r="G28" s="67">
        <v>6517.3</v>
      </c>
      <c r="H28" s="70"/>
      <c r="I28" s="50"/>
    </row>
    <row r="29" spans="1:9" ht="23.25">
      <c r="A29" s="54" t="s">
        <v>114</v>
      </c>
      <c r="B29" s="54"/>
      <c r="C29" s="55" t="s">
        <v>92</v>
      </c>
      <c r="D29" s="55" t="s">
        <v>109</v>
      </c>
      <c r="E29" s="55" t="s">
        <v>115</v>
      </c>
      <c r="F29" s="55"/>
      <c r="G29" s="65">
        <f>SUM(G30)</f>
        <v>35</v>
      </c>
      <c r="H29" s="70"/>
      <c r="I29" s="50"/>
    </row>
    <row r="30" spans="1:9" ht="23.25">
      <c r="A30" s="54" t="s">
        <v>116</v>
      </c>
      <c r="B30" s="54"/>
      <c r="C30" s="55" t="s">
        <v>92</v>
      </c>
      <c r="D30" s="55" t="s">
        <v>109</v>
      </c>
      <c r="E30" s="55" t="s">
        <v>117</v>
      </c>
      <c r="F30" s="55"/>
      <c r="G30" s="65">
        <f>SUM(G31)</f>
        <v>35</v>
      </c>
      <c r="H30" s="70"/>
      <c r="I30" s="50"/>
    </row>
    <row r="31" spans="1:9" ht="23.25">
      <c r="A31" s="57" t="s">
        <v>99</v>
      </c>
      <c r="B31" s="57"/>
      <c r="C31" s="58" t="s">
        <v>92</v>
      </c>
      <c r="D31" s="58" t="s">
        <v>109</v>
      </c>
      <c r="E31" s="58" t="s">
        <v>117</v>
      </c>
      <c r="F31" s="58" t="s">
        <v>100</v>
      </c>
      <c r="G31" s="67">
        <v>35</v>
      </c>
      <c r="H31" s="70"/>
      <c r="I31" s="50"/>
    </row>
    <row r="32" spans="1:9" s="73" customFormat="1" ht="12.75" hidden="1">
      <c r="A32" s="51" t="s">
        <v>118</v>
      </c>
      <c r="B32" s="51"/>
      <c r="C32" s="52" t="s">
        <v>92</v>
      </c>
      <c r="D32" s="52" t="s">
        <v>119</v>
      </c>
      <c r="E32" s="52"/>
      <c r="F32" s="52"/>
      <c r="G32" s="53">
        <f>SUM(G33)</f>
        <v>0</v>
      </c>
      <c r="H32" s="72"/>
      <c r="I32" s="72"/>
    </row>
    <row r="33" spans="1:9" s="73" customFormat="1" ht="12.75" hidden="1">
      <c r="A33" s="54" t="s">
        <v>120</v>
      </c>
      <c r="B33" s="54"/>
      <c r="C33" s="55" t="s">
        <v>92</v>
      </c>
      <c r="D33" s="55" t="s">
        <v>119</v>
      </c>
      <c r="E33" s="55" t="s">
        <v>121</v>
      </c>
      <c r="F33" s="55"/>
      <c r="G33" s="56">
        <f>SUM(G34)</f>
        <v>0</v>
      </c>
      <c r="H33" s="72"/>
      <c r="I33" s="72"/>
    </row>
    <row r="34" spans="1:9" s="73" customFormat="1" ht="12.75" hidden="1">
      <c r="A34" s="54" t="s">
        <v>122</v>
      </c>
      <c r="B34" s="54"/>
      <c r="C34" s="55" t="s">
        <v>92</v>
      </c>
      <c r="D34" s="55" t="s">
        <v>119</v>
      </c>
      <c r="E34" s="55" t="s">
        <v>123</v>
      </c>
      <c r="F34" s="55"/>
      <c r="G34" s="56">
        <f>SUM(G35)</f>
        <v>0</v>
      </c>
      <c r="H34" s="72"/>
      <c r="I34" s="72"/>
    </row>
    <row r="35" spans="1:9" s="73" customFormat="1" ht="12.75" hidden="1">
      <c r="A35" s="57" t="s">
        <v>99</v>
      </c>
      <c r="B35" s="57"/>
      <c r="C35" s="58" t="s">
        <v>92</v>
      </c>
      <c r="D35" s="58" t="s">
        <v>119</v>
      </c>
      <c r="E35" s="58" t="s">
        <v>123</v>
      </c>
      <c r="F35" s="58" t="s">
        <v>100</v>
      </c>
      <c r="G35" s="59">
        <v>0</v>
      </c>
      <c r="H35" s="72"/>
      <c r="I35" s="72"/>
    </row>
    <row r="36" spans="1:9" ht="23.25">
      <c r="A36" s="51" t="s">
        <v>124</v>
      </c>
      <c r="B36" s="51"/>
      <c r="C36" s="52" t="s">
        <v>92</v>
      </c>
      <c r="D36" s="52" t="s">
        <v>125</v>
      </c>
      <c r="E36" s="52"/>
      <c r="F36" s="52"/>
      <c r="G36" s="53">
        <f>SUM(G37)</f>
        <v>50</v>
      </c>
      <c r="H36" s="70"/>
      <c r="I36" s="50"/>
    </row>
    <row r="37" spans="1:9" ht="12.75">
      <c r="A37" s="54" t="s">
        <v>126</v>
      </c>
      <c r="B37" s="54"/>
      <c r="C37" s="55" t="s">
        <v>92</v>
      </c>
      <c r="D37" s="55" t="s">
        <v>125</v>
      </c>
      <c r="E37" s="55" t="s">
        <v>127</v>
      </c>
      <c r="F37" s="55"/>
      <c r="G37" s="56">
        <f>SUM(G38)</f>
        <v>50</v>
      </c>
      <c r="H37" s="70"/>
      <c r="I37" s="50"/>
    </row>
    <row r="38" spans="1:9" s="66" customFormat="1" ht="12.75">
      <c r="A38" s="54" t="s">
        <v>128</v>
      </c>
      <c r="B38" s="54"/>
      <c r="C38" s="55" t="s">
        <v>92</v>
      </c>
      <c r="D38" s="55" t="s">
        <v>125</v>
      </c>
      <c r="E38" s="55" t="s">
        <v>129</v>
      </c>
      <c r="F38" s="55"/>
      <c r="G38" s="56">
        <f>SUM(G39)</f>
        <v>50</v>
      </c>
      <c r="H38" s="71"/>
      <c r="I38" s="71"/>
    </row>
    <row r="39" spans="1:9" s="73" customFormat="1" ht="12.75">
      <c r="A39" s="57" t="s">
        <v>130</v>
      </c>
      <c r="B39" s="57"/>
      <c r="C39" s="58" t="s">
        <v>92</v>
      </c>
      <c r="D39" s="58" t="s">
        <v>125</v>
      </c>
      <c r="E39" s="58" t="s">
        <v>129</v>
      </c>
      <c r="F39" s="58" t="s">
        <v>131</v>
      </c>
      <c r="G39" s="59">
        <v>50</v>
      </c>
      <c r="H39" s="72"/>
      <c r="I39" s="72"/>
    </row>
    <row r="40" spans="1:9" s="73" customFormat="1" ht="12.75" hidden="1">
      <c r="A40" s="51" t="s">
        <v>132</v>
      </c>
      <c r="B40" s="51"/>
      <c r="C40" s="52" t="s">
        <v>92</v>
      </c>
      <c r="D40" s="52" t="s">
        <v>133</v>
      </c>
      <c r="E40" s="52"/>
      <c r="F40" s="52"/>
      <c r="G40" s="53">
        <f>SUM(G41)</f>
        <v>0</v>
      </c>
      <c r="H40" s="72"/>
      <c r="I40" s="72"/>
    </row>
    <row r="41" spans="1:9" s="73" customFormat="1" ht="12.75" hidden="1">
      <c r="A41" s="54" t="s">
        <v>132</v>
      </c>
      <c r="B41" s="54"/>
      <c r="C41" s="55" t="s">
        <v>92</v>
      </c>
      <c r="D41" s="55" t="s">
        <v>133</v>
      </c>
      <c r="E41" s="55" t="s">
        <v>134</v>
      </c>
      <c r="F41" s="55"/>
      <c r="G41" s="56">
        <f>SUM(G42)</f>
        <v>0</v>
      </c>
      <c r="H41" s="72"/>
      <c r="I41" s="72"/>
    </row>
    <row r="42" spans="1:9" s="66" customFormat="1" ht="12.75" hidden="1">
      <c r="A42" s="54" t="s">
        <v>135</v>
      </c>
      <c r="B42" s="54"/>
      <c r="C42" s="55" t="s">
        <v>92</v>
      </c>
      <c r="D42" s="55" t="s">
        <v>133</v>
      </c>
      <c r="E42" s="55" t="s">
        <v>136</v>
      </c>
      <c r="F42" s="55"/>
      <c r="G42" s="56">
        <f>SUM(G43)</f>
        <v>0</v>
      </c>
      <c r="H42" s="71"/>
      <c r="I42" s="71"/>
    </row>
    <row r="43" spans="1:9" s="73" customFormat="1" ht="12.75" hidden="1">
      <c r="A43" s="57" t="s">
        <v>130</v>
      </c>
      <c r="B43" s="57"/>
      <c r="C43" s="58" t="s">
        <v>92</v>
      </c>
      <c r="D43" s="58" t="s">
        <v>133</v>
      </c>
      <c r="E43" s="58" t="s">
        <v>136</v>
      </c>
      <c r="F43" s="58" t="s">
        <v>131</v>
      </c>
      <c r="G43" s="59"/>
      <c r="H43" s="72"/>
      <c r="I43" s="72"/>
    </row>
    <row r="44" spans="1:9" s="73" customFormat="1" ht="12.75" hidden="1">
      <c r="A44" s="74" t="s">
        <v>137</v>
      </c>
      <c r="B44" s="74"/>
      <c r="C44" s="75" t="s">
        <v>92</v>
      </c>
      <c r="D44" s="75" t="s">
        <v>138</v>
      </c>
      <c r="E44" s="75"/>
      <c r="F44" s="75"/>
      <c r="G44" s="76">
        <f>SUM(G45)</f>
        <v>0</v>
      </c>
      <c r="H44" s="72"/>
      <c r="I44" s="72"/>
    </row>
    <row r="45" spans="1:9" s="66" customFormat="1" ht="12.75" hidden="1">
      <c r="A45" s="54" t="s">
        <v>139</v>
      </c>
      <c r="B45" s="54"/>
      <c r="C45" s="68" t="s">
        <v>92</v>
      </c>
      <c r="D45" s="68" t="s">
        <v>138</v>
      </c>
      <c r="E45" s="68" t="s">
        <v>140</v>
      </c>
      <c r="F45" s="55"/>
      <c r="G45" s="56">
        <f>SUM(G46)</f>
        <v>0</v>
      </c>
      <c r="H45" s="71"/>
      <c r="I45" s="71"/>
    </row>
    <row r="46" spans="1:9" s="66" customFormat="1" ht="12.75" hidden="1">
      <c r="A46" s="54" t="s">
        <v>141</v>
      </c>
      <c r="B46" s="54"/>
      <c r="C46" s="55" t="s">
        <v>92</v>
      </c>
      <c r="D46" s="55" t="s">
        <v>138</v>
      </c>
      <c r="E46" s="55" t="s">
        <v>142</v>
      </c>
      <c r="F46" s="55"/>
      <c r="G46" s="56">
        <f>SUM(G47)</f>
        <v>0</v>
      </c>
      <c r="H46" s="71"/>
      <c r="I46" s="71"/>
    </row>
    <row r="47" spans="1:9" s="66" customFormat="1" ht="12.75" customHeight="1" hidden="1">
      <c r="A47" s="54" t="s">
        <v>143</v>
      </c>
      <c r="B47" s="54"/>
      <c r="C47" s="55" t="s">
        <v>92</v>
      </c>
      <c r="D47" s="55" t="s">
        <v>138</v>
      </c>
      <c r="E47" s="55" t="s">
        <v>144</v>
      </c>
      <c r="F47" s="55"/>
      <c r="G47" s="56">
        <f>SUM(G48)</f>
        <v>0</v>
      </c>
      <c r="H47" s="71"/>
      <c r="I47" s="71"/>
    </row>
    <row r="48" spans="1:9" s="73" customFormat="1" ht="12.75" hidden="1">
      <c r="A48" s="57" t="s">
        <v>99</v>
      </c>
      <c r="B48" s="57"/>
      <c r="C48" s="58" t="s">
        <v>92</v>
      </c>
      <c r="D48" s="58" t="s">
        <v>138</v>
      </c>
      <c r="E48" s="58" t="s">
        <v>144</v>
      </c>
      <c r="F48" s="58" t="s">
        <v>100</v>
      </c>
      <c r="G48" s="59"/>
      <c r="H48" s="72"/>
      <c r="I48" s="72"/>
    </row>
    <row r="49" spans="1:9" s="73" customFormat="1" ht="12.75">
      <c r="A49" s="74" t="s">
        <v>137</v>
      </c>
      <c r="B49" s="74"/>
      <c r="C49" s="75" t="s">
        <v>92</v>
      </c>
      <c r="D49" s="75" t="s">
        <v>138</v>
      </c>
      <c r="E49" s="75"/>
      <c r="F49" s="75"/>
      <c r="G49" s="76">
        <f>SUM(G50)+G54</f>
        <v>22</v>
      </c>
      <c r="H49" s="72"/>
      <c r="I49" s="72"/>
    </row>
    <row r="50" spans="1:9" s="73" customFormat="1" ht="28.5" customHeight="1">
      <c r="A50" s="77" t="s">
        <v>145</v>
      </c>
      <c r="B50" s="77"/>
      <c r="C50" s="68" t="s">
        <v>92</v>
      </c>
      <c r="D50" s="68" t="s">
        <v>138</v>
      </c>
      <c r="E50" s="68" t="s">
        <v>146</v>
      </c>
      <c r="F50" s="68"/>
      <c r="G50" s="56">
        <f>G51</f>
        <v>20</v>
      </c>
      <c r="H50" s="72"/>
      <c r="I50" s="72"/>
    </row>
    <row r="51" spans="1:9" s="73" customFormat="1" ht="38.25" customHeight="1">
      <c r="A51" s="77" t="s">
        <v>147</v>
      </c>
      <c r="B51" s="77"/>
      <c r="C51" s="68" t="s">
        <v>92</v>
      </c>
      <c r="D51" s="68" t="s">
        <v>138</v>
      </c>
      <c r="E51" s="68" t="s">
        <v>148</v>
      </c>
      <c r="F51" s="68"/>
      <c r="G51" s="56">
        <f>SUM(G52)</f>
        <v>20</v>
      </c>
      <c r="H51" s="72"/>
      <c r="I51" s="72"/>
    </row>
    <row r="52" spans="1:9" s="73" customFormat="1" ht="27.75" customHeight="1">
      <c r="A52" s="77" t="s">
        <v>149</v>
      </c>
      <c r="B52" s="77"/>
      <c r="C52" s="68" t="s">
        <v>92</v>
      </c>
      <c r="D52" s="68" t="s">
        <v>138</v>
      </c>
      <c r="E52" s="68" t="s">
        <v>150</v>
      </c>
      <c r="F52" s="68"/>
      <c r="G52" s="56">
        <f>SUM(G53)</f>
        <v>20</v>
      </c>
      <c r="H52" s="72"/>
      <c r="I52" s="72"/>
    </row>
    <row r="53" spans="1:9" s="73" customFormat="1" ht="23.25">
      <c r="A53" s="57" t="s">
        <v>99</v>
      </c>
      <c r="B53" s="57"/>
      <c r="C53" s="58" t="s">
        <v>92</v>
      </c>
      <c r="D53" s="58" t="s">
        <v>138</v>
      </c>
      <c r="E53" s="58" t="s">
        <v>150</v>
      </c>
      <c r="F53" s="58" t="s">
        <v>100</v>
      </c>
      <c r="G53" s="59">
        <v>20</v>
      </c>
      <c r="H53" s="72"/>
      <c r="I53" s="72"/>
    </row>
    <row r="54" spans="1:9" s="73" customFormat="1" ht="23.25">
      <c r="A54" s="54" t="s">
        <v>139</v>
      </c>
      <c r="B54" s="57"/>
      <c r="C54" s="55" t="s">
        <v>92</v>
      </c>
      <c r="D54" s="55" t="s">
        <v>138</v>
      </c>
      <c r="E54" s="55" t="s">
        <v>140</v>
      </c>
      <c r="F54" s="58"/>
      <c r="G54" s="56">
        <f>SUM(G55)</f>
        <v>2</v>
      </c>
      <c r="H54" s="72"/>
      <c r="I54" s="72"/>
    </row>
    <row r="55" spans="1:9" s="73" customFormat="1" ht="13.5" customHeight="1">
      <c r="A55" s="54" t="s">
        <v>141</v>
      </c>
      <c r="B55" s="54"/>
      <c r="C55" s="55" t="s">
        <v>92</v>
      </c>
      <c r="D55" s="55" t="s">
        <v>138</v>
      </c>
      <c r="E55" s="55" t="s">
        <v>142</v>
      </c>
      <c r="F55" s="55"/>
      <c r="G55" s="56">
        <f>SUM(G56)</f>
        <v>2</v>
      </c>
      <c r="H55" s="72"/>
      <c r="I55" s="72"/>
    </row>
    <row r="56" spans="1:9" s="73" customFormat="1" ht="12.75">
      <c r="A56" s="78" t="s">
        <v>143</v>
      </c>
      <c r="B56" s="78"/>
      <c r="C56" s="79" t="s">
        <v>92</v>
      </c>
      <c r="D56" s="79" t="s">
        <v>138</v>
      </c>
      <c r="E56" s="79" t="s">
        <v>144</v>
      </c>
      <c r="F56" s="79"/>
      <c r="G56" s="80">
        <f>SUM(G57)</f>
        <v>2</v>
      </c>
      <c r="H56" s="72"/>
      <c r="I56" s="72"/>
    </row>
    <row r="57" spans="1:9" s="73" customFormat="1" ht="23.25">
      <c r="A57" s="57" t="s">
        <v>99</v>
      </c>
      <c r="B57" s="57"/>
      <c r="C57" s="58" t="s">
        <v>92</v>
      </c>
      <c r="D57" s="58" t="s">
        <v>138</v>
      </c>
      <c r="E57" s="58" t="s">
        <v>144</v>
      </c>
      <c r="F57" s="58" t="s">
        <v>100</v>
      </c>
      <c r="G57" s="59">
        <v>2</v>
      </c>
      <c r="H57" s="72"/>
      <c r="I57" s="72"/>
    </row>
    <row r="58" spans="1:9" s="73" customFormat="1" ht="12.75">
      <c r="A58" s="57"/>
      <c r="B58" s="57"/>
      <c r="C58" s="58"/>
      <c r="D58" s="58"/>
      <c r="E58" s="58"/>
      <c r="F58" s="58"/>
      <c r="G58" s="59"/>
      <c r="H58" s="72"/>
      <c r="I58" s="72"/>
    </row>
    <row r="59" spans="1:9" s="73" customFormat="1" ht="12.75">
      <c r="A59" s="81" t="s">
        <v>151</v>
      </c>
      <c r="B59" s="81"/>
      <c r="C59" s="48" t="s">
        <v>94</v>
      </c>
      <c r="D59" s="48"/>
      <c r="E59" s="48"/>
      <c r="F59" s="48"/>
      <c r="G59" s="49">
        <f>SUM(G60)</f>
        <v>185</v>
      </c>
      <c r="H59" s="72"/>
      <c r="I59" s="72"/>
    </row>
    <row r="60" spans="1:9" s="84" customFormat="1" ht="12.75">
      <c r="A60" s="82" t="s">
        <v>152</v>
      </c>
      <c r="B60" s="82"/>
      <c r="C60" s="52" t="s">
        <v>94</v>
      </c>
      <c r="D60" s="52" t="s">
        <v>102</v>
      </c>
      <c r="E60" s="52"/>
      <c r="F60" s="52"/>
      <c r="G60" s="53">
        <f>SUM(G61)</f>
        <v>185</v>
      </c>
      <c r="H60" s="83"/>
      <c r="I60" s="83"/>
    </row>
    <row r="61" spans="1:9" s="73" customFormat="1" ht="23.25">
      <c r="A61" s="54" t="s">
        <v>153</v>
      </c>
      <c r="B61" s="54"/>
      <c r="C61" s="55" t="s">
        <v>94</v>
      </c>
      <c r="D61" s="55" t="s">
        <v>102</v>
      </c>
      <c r="E61" s="55" t="s">
        <v>154</v>
      </c>
      <c r="F61" s="55"/>
      <c r="G61" s="56">
        <f>SUM(G62)</f>
        <v>185</v>
      </c>
      <c r="H61" s="72"/>
      <c r="I61" s="72"/>
    </row>
    <row r="62" spans="1:9" s="73" customFormat="1" ht="23.25">
      <c r="A62" s="54" t="s">
        <v>155</v>
      </c>
      <c r="B62" s="54"/>
      <c r="C62" s="55" t="s">
        <v>94</v>
      </c>
      <c r="D62" s="55" t="s">
        <v>102</v>
      </c>
      <c r="E62" s="55" t="s">
        <v>156</v>
      </c>
      <c r="F62" s="55"/>
      <c r="G62" s="56">
        <f>SUM(G63)</f>
        <v>185</v>
      </c>
      <c r="H62" s="72"/>
      <c r="I62" s="72"/>
    </row>
    <row r="63" spans="1:9" s="73" customFormat="1" ht="23.25">
      <c r="A63" s="57" t="s">
        <v>99</v>
      </c>
      <c r="B63" s="57"/>
      <c r="C63" s="58" t="s">
        <v>94</v>
      </c>
      <c r="D63" s="58" t="s">
        <v>102</v>
      </c>
      <c r="E63" s="58" t="s">
        <v>156</v>
      </c>
      <c r="F63" s="58" t="s">
        <v>100</v>
      </c>
      <c r="G63" s="59">
        <v>185</v>
      </c>
      <c r="H63" s="72"/>
      <c r="I63" s="72"/>
    </row>
    <row r="64" spans="1:9" s="73" customFormat="1" ht="12.75">
      <c r="A64" s="85"/>
      <c r="B64" s="85"/>
      <c r="C64" s="58"/>
      <c r="D64" s="58"/>
      <c r="E64" s="58"/>
      <c r="F64" s="58"/>
      <c r="G64" s="59"/>
      <c r="H64" s="72"/>
      <c r="I64" s="72"/>
    </row>
    <row r="65" spans="1:7" s="73" customFormat="1" ht="23.25">
      <c r="A65" s="47" t="s">
        <v>157</v>
      </c>
      <c r="B65" s="47"/>
      <c r="C65" s="48" t="s">
        <v>102</v>
      </c>
      <c r="D65" s="48"/>
      <c r="E65" s="48"/>
      <c r="F65" s="48"/>
      <c r="G65" s="49">
        <f>SUM(G66,G75)</f>
        <v>139</v>
      </c>
    </row>
    <row r="66" spans="1:7" s="73" customFormat="1" ht="34.5">
      <c r="A66" s="51" t="s">
        <v>158</v>
      </c>
      <c r="B66" s="51"/>
      <c r="C66" s="86" t="s">
        <v>102</v>
      </c>
      <c r="D66" s="86" t="s">
        <v>159</v>
      </c>
      <c r="E66" s="86"/>
      <c r="F66" s="86"/>
      <c r="G66" s="87">
        <f>SUM(G67,G73)</f>
        <v>70</v>
      </c>
    </row>
    <row r="67" spans="1:7" s="73" customFormat="1" ht="34.5">
      <c r="A67" s="54" t="s">
        <v>160</v>
      </c>
      <c r="B67" s="54"/>
      <c r="C67" s="88" t="s">
        <v>102</v>
      </c>
      <c r="D67" s="88" t="s">
        <v>159</v>
      </c>
      <c r="E67" s="88" t="s">
        <v>161</v>
      </c>
      <c r="F67" s="88"/>
      <c r="G67" s="89">
        <f>G69+G71</f>
        <v>49</v>
      </c>
    </row>
    <row r="68" spans="1:7" s="66" customFormat="1" ht="34.5">
      <c r="A68" s="54" t="s">
        <v>162</v>
      </c>
      <c r="B68" s="54"/>
      <c r="C68" s="88" t="s">
        <v>102</v>
      </c>
      <c r="D68" s="88" t="s">
        <v>159</v>
      </c>
      <c r="E68" s="88" t="s">
        <v>163</v>
      </c>
      <c r="F68" s="88"/>
      <c r="G68" s="89">
        <f>G69</f>
        <v>25</v>
      </c>
    </row>
    <row r="69" spans="1:7" s="73" customFormat="1" ht="23.25">
      <c r="A69" s="57" t="s">
        <v>99</v>
      </c>
      <c r="B69" s="57"/>
      <c r="C69" s="90" t="s">
        <v>102</v>
      </c>
      <c r="D69" s="90" t="s">
        <v>159</v>
      </c>
      <c r="E69" s="90" t="s">
        <v>163</v>
      </c>
      <c r="F69" s="90" t="s">
        <v>100</v>
      </c>
      <c r="G69" s="91">
        <v>25</v>
      </c>
    </row>
    <row r="70" spans="1:7" s="66" customFormat="1" ht="34.5">
      <c r="A70" s="54" t="s">
        <v>164</v>
      </c>
      <c r="B70" s="54"/>
      <c r="C70" s="88" t="s">
        <v>102</v>
      </c>
      <c r="D70" s="88" t="s">
        <v>159</v>
      </c>
      <c r="E70" s="88" t="s">
        <v>165</v>
      </c>
      <c r="F70" s="88"/>
      <c r="G70" s="89">
        <f>SUM(G71)</f>
        <v>24</v>
      </c>
    </row>
    <row r="71" spans="1:7" s="73" customFormat="1" ht="23.25">
      <c r="A71" s="57" t="s">
        <v>99</v>
      </c>
      <c r="B71" s="57"/>
      <c r="C71" s="90" t="s">
        <v>102</v>
      </c>
      <c r="D71" s="90" t="s">
        <v>159</v>
      </c>
      <c r="E71" s="90" t="s">
        <v>165</v>
      </c>
      <c r="F71" s="90" t="s">
        <v>100</v>
      </c>
      <c r="G71" s="91">
        <v>24</v>
      </c>
    </row>
    <row r="72" spans="1:7" s="73" customFormat="1" ht="12.75">
      <c r="A72" s="54" t="s">
        <v>166</v>
      </c>
      <c r="B72" s="57"/>
      <c r="C72" s="88" t="s">
        <v>102</v>
      </c>
      <c r="D72" s="88" t="s">
        <v>159</v>
      </c>
      <c r="E72" s="88" t="s">
        <v>167</v>
      </c>
      <c r="F72" s="88"/>
      <c r="G72" s="89">
        <f>SUM(G73)</f>
        <v>21</v>
      </c>
    </row>
    <row r="73" spans="1:7" s="66" customFormat="1" ht="23.25">
      <c r="A73" s="54" t="s">
        <v>168</v>
      </c>
      <c r="B73" s="54"/>
      <c r="C73" s="88" t="s">
        <v>102</v>
      </c>
      <c r="D73" s="88" t="s">
        <v>159</v>
      </c>
      <c r="E73" s="88" t="s">
        <v>169</v>
      </c>
      <c r="F73" s="88"/>
      <c r="G73" s="89">
        <f>SUM(G74)</f>
        <v>21</v>
      </c>
    </row>
    <row r="74" spans="1:7" s="73" customFormat="1" ht="23.25">
      <c r="A74" s="57" t="s">
        <v>99</v>
      </c>
      <c r="B74" s="57"/>
      <c r="C74" s="90" t="s">
        <v>102</v>
      </c>
      <c r="D74" s="90" t="s">
        <v>159</v>
      </c>
      <c r="E74" s="90" t="s">
        <v>169</v>
      </c>
      <c r="F74" s="90" t="s">
        <v>100</v>
      </c>
      <c r="G74" s="91">
        <v>21</v>
      </c>
    </row>
    <row r="75" spans="1:7" s="73" customFormat="1" ht="23.25">
      <c r="A75" s="51" t="s">
        <v>170</v>
      </c>
      <c r="B75" s="51"/>
      <c r="C75" s="86" t="s">
        <v>102</v>
      </c>
      <c r="D75" s="86" t="s">
        <v>138</v>
      </c>
      <c r="E75" s="86"/>
      <c r="F75" s="86"/>
      <c r="G75" s="87">
        <f>SUM(G76)</f>
        <v>69</v>
      </c>
    </row>
    <row r="76" spans="1:7" s="73" customFormat="1" ht="34.5">
      <c r="A76" s="54" t="s">
        <v>171</v>
      </c>
      <c r="B76" s="54"/>
      <c r="C76" s="88" t="s">
        <v>102</v>
      </c>
      <c r="D76" s="88" t="s">
        <v>138</v>
      </c>
      <c r="E76" s="88" t="s">
        <v>172</v>
      </c>
      <c r="F76" s="88"/>
      <c r="G76" s="89">
        <f>SUM(G77+G79)</f>
        <v>69</v>
      </c>
    </row>
    <row r="77" spans="1:9" s="73" customFormat="1" ht="12.75">
      <c r="A77" s="54" t="s">
        <v>173</v>
      </c>
      <c r="B77" s="54"/>
      <c r="C77" s="55" t="s">
        <v>102</v>
      </c>
      <c r="D77" s="55" t="s">
        <v>138</v>
      </c>
      <c r="E77" s="88" t="s">
        <v>174</v>
      </c>
      <c r="F77" s="88"/>
      <c r="G77" s="56">
        <f>SUM(G78)</f>
        <v>42</v>
      </c>
      <c r="H77" s="72"/>
      <c r="I77" s="72"/>
    </row>
    <row r="78" spans="1:9" s="73" customFormat="1" ht="23.25">
      <c r="A78" s="57" t="s">
        <v>99</v>
      </c>
      <c r="B78" s="57"/>
      <c r="C78" s="58" t="s">
        <v>102</v>
      </c>
      <c r="D78" s="58" t="s">
        <v>138</v>
      </c>
      <c r="E78" s="90" t="s">
        <v>174</v>
      </c>
      <c r="F78" s="90" t="s">
        <v>100</v>
      </c>
      <c r="G78" s="59">
        <v>42</v>
      </c>
      <c r="H78" s="72"/>
      <c r="I78" s="72"/>
    </row>
    <row r="79" spans="1:9" s="73" customFormat="1" ht="34.5">
      <c r="A79" s="54" t="s">
        <v>175</v>
      </c>
      <c r="B79" s="57"/>
      <c r="C79" s="88" t="s">
        <v>102</v>
      </c>
      <c r="D79" s="88" t="s">
        <v>138</v>
      </c>
      <c r="E79" s="88" t="s">
        <v>176</v>
      </c>
      <c r="F79" s="90"/>
      <c r="G79" s="92">
        <f>SUM(G80)</f>
        <v>27</v>
      </c>
      <c r="H79" s="72"/>
      <c r="I79" s="72"/>
    </row>
    <row r="80" spans="1:9" s="73" customFormat="1" ht="23.25">
      <c r="A80" s="57" t="s">
        <v>99</v>
      </c>
      <c r="B80" s="57"/>
      <c r="C80" s="58" t="s">
        <v>102</v>
      </c>
      <c r="D80" s="58" t="s">
        <v>138</v>
      </c>
      <c r="E80" s="90" t="s">
        <v>176</v>
      </c>
      <c r="F80" s="90" t="s">
        <v>100</v>
      </c>
      <c r="G80" s="59">
        <v>27</v>
      </c>
      <c r="H80" s="72"/>
      <c r="I80" s="72"/>
    </row>
    <row r="81" spans="1:9" s="73" customFormat="1" ht="12.75">
      <c r="A81" s="57"/>
      <c r="B81" s="57"/>
      <c r="C81" s="58"/>
      <c r="D81" s="58"/>
      <c r="E81" s="90"/>
      <c r="F81" s="90"/>
      <c r="G81" s="59"/>
      <c r="H81" s="72"/>
      <c r="I81" s="72"/>
    </row>
    <row r="82" spans="1:7" s="93" customFormat="1" ht="13.5" customHeight="1">
      <c r="A82" s="47" t="s">
        <v>177</v>
      </c>
      <c r="B82" s="47"/>
      <c r="C82" s="48" t="s">
        <v>109</v>
      </c>
      <c r="D82" s="48"/>
      <c r="E82" s="48"/>
      <c r="F82" s="48"/>
      <c r="G82" s="49">
        <f>G83</f>
        <v>371</v>
      </c>
    </row>
    <row r="83" spans="1:7" s="93" customFormat="1" ht="12.75">
      <c r="A83" s="51" t="s">
        <v>178</v>
      </c>
      <c r="B83" s="57"/>
      <c r="C83" s="75" t="s">
        <v>109</v>
      </c>
      <c r="D83" s="75" t="s">
        <v>133</v>
      </c>
      <c r="E83" s="58"/>
      <c r="F83" s="58"/>
      <c r="G83" s="76">
        <f>G84</f>
        <v>371</v>
      </c>
    </row>
    <row r="84" spans="1:7" s="93" customFormat="1" ht="23.25">
      <c r="A84" s="54" t="s">
        <v>179</v>
      </c>
      <c r="B84" s="94"/>
      <c r="C84" s="75" t="s">
        <v>109</v>
      </c>
      <c r="D84" s="75" t="s">
        <v>133</v>
      </c>
      <c r="E84" s="68" t="s">
        <v>180</v>
      </c>
      <c r="F84" s="95"/>
      <c r="G84" s="92">
        <f>G85</f>
        <v>371</v>
      </c>
    </row>
    <row r="85" spans="1:7" s="93" customFormat="1" ht="23.25">
      <c r="A85" s="54" t="s">
        <v>181</v>
      </c>
      <c r="B85" s="57"/>
      <c r="C85" s="68" t="s">
        <v>109</v>
      </c>
      <c r="D85" s="68" t="s">
        <v>133</v>
      </c>
      <c r="E85" s="68" t="s">
        <v>182</v>
      </c>
      <c r="F85" s="58"/>
      <c r="G85" s="92">
        <f>G86</f>
        <v>371</v>
      </c>
    </row>
    <row r="86" spans="1:7" s="93" customFormat="1" ht="23.25">
      <c r="A86" s="54" t="s">
        <v>181</v>
      </c>
      <c r="B86" s="57"/>
      <c r="C86" s="68" t="s">
        <v>109</v>
      </c>
      <c r="D86" s="68" t="s">
        <v>133</v>
      </c>
      <c r="E86" s="68" t="s">
        <v>183</v>
      </c>
      <c r="F86" s="58"/>
      <c r="G86" s="92">
        <f>G87</f>
        <v>371</v>
      </c>
    </row>
    <row r="87" spans="1:7" s="93" customFormat="1" ht="23.25">
      <c r="A87" s="57" t="s">
        <v>99</v>
      </c>
      <c r="B87" s="57"/>
      <c r="C87" s="58" t="s">
        <v>109</v>
      </c>
      <c r="D87" s="58" t="s">
        <v>133</v>
      </c>
      <c r="E87" s="90" t="s">
        <v>183</v>
      </c>
      <c r="F87" s="90" t="s">
        <v>100</v>
      </c>
      <c r="G87" s="59">
        <v>371</v>
      </c>
    </row>
    <row r="88" spans="1:7" s="93" customFormat="1" ht="12.75">
      <c r="A88" s="57"/>
      <c r="B88" s="57"/>
      <c r="C88" s="58"/>
      <c r="D88" s="58"/>
      <c r="E88" s="90"/>
      <c r="F88" s="90"/>
      <c r="G88" s="59"/>
    </row>
    <row r="89" spans="1:7" s="96" customFormat="1" ht="12.75">
      <c r="A89" s="81" t="s">
        <v>184</v>
      </c>
      <c r="B89" s="81"/>
      <c r="C89" s="48" t="s">
        <v>185</v>
      </c>
      <c r="D89" s="48"/>
      <c r="E89" s="48"/>
      <c r="F89" s="48"/>
      <c r="G89" s="49">
        <f>G90</f>
        <v>12469</v>
      </c>
    </row>
    <row r="90" spans="1:7" s="73" customFormat="1" ht="12.75">
      <c r="A90" s="51" t="s">
        <v>186</v>
      </c>
      <c r="B90" s="51"/>
      <c r="C90" s="52" t="s">
        <v>185</v>
      </c>
      <c r="D90" s="52" t="s">
        <v>102</v>
      </c>
      <c r="E90" s="52"/>
      <c r="F90" s="52"/>
      <c r="G90" s="53">
        <f>SUM(G91)</f>
        <v>12469</v>
      </c>
    </row>
    <row r="91" spans="1:7" s="73" customFormat="1" ht="12.75">
      <c r="A91" s="54" t="s">
        <v>186</v>
      </c>
      <c r="B91" s="54"/>
      <c r="C91" s="55" t="s">
        <v>185</v>
      </c>
      <c r="D91" s="55" t="s">
        <v>102</v>
      </c>
      <c r="E91" s="55" t="s">
        <v>187</v>
      </c>
      <c r="F91" s="55"/>
      <c r="G91" s="56">
        <f>SUM(G92,G94,G96,G98,G100,G102)</f>
        <v>12469</v>
      </c>
    </row>
    <row r="92" spans="1:7" s="73" customFormat="1" ht="12.75">
      <c r="A92" s="54" t="s">
        <v>188</v>
      </c>
      <c r="B92" s="54"/>
      <c r="C92" s="55" t="s">
        <v>185</v>
      </c>
      <c r="D92" s="55" t="s">
        <v>102</v>
      </c>
      <c r="E92" s="55" t="s">
        <v>189</v>
      </c>
      <c r="F92" s="55"/>
      <c r="G92" s="56">
        <f>SUM(G93)</f>
        <v>2576</v>
      </c>
    </row>
    <row r="93" spans="1:7" s="73" customFormat="1" ht="23.25">
      <c r="A93" s="57" t="s">
        <v>99</v>
      </c>
      <c r="B93" s="97"/>
      <c r="C93" s="58" t="s">
        <v>185</v>
      </c>
      <c r="D93" s="58" t="s">
        <v>102</v>
      </c>
      <c r="E93" s="58" t="s">
        <v>190</v>
      </c>
      <c r="F93" s="58" t="s">
        <v>100</v>
      </c>
      <c r="G93" s="59">
        <v>2576</v>
      </c>
    </row>
    <row r="94" spans="1:7" s="73" customFormat="1" ht="12.75">
      <c r="A94" s="54" t="s">
        <v>191</v>
      </c>
      <c r="B94" s="54"/>
      <c r="C94" s="55" t="s">
        <v>185</v>
      </c>
      <c r="D94" s="55" t="s">
        <v>102</v>
      </c>
      <c r="E94" s="55" t="s">
        <v>192</v>
      </c>
      <c r="F94" s="55"/>
      <c r="G94" s="56">
        <f>SUM(G95)</f>
        <v>4600</v>
      </c>
    </row>
    <row r="95" spans="1:7" s="73" customFormat="1" ht="23.25">
      <c r="A95" s="57" t="s">
        <v>99</v>
      </c>
      <c r="B95" s="97"/>
      <c r="C95" s="58" t="s">
        <v>185</v>
      </c>
      <c r="D95" s="58" t="s">
        <v>102</v>
      </c>
      <c r="E95" s="58" t="s">
        <v>193</v>
      </c>
      <c r="F95" s="58" t="s">
        <v>100</v>
      </c>
      <c r="G95" s="59">
        <v>4600</v>
      </c>
    </row>
    <row r="96" spans="1:7" s="73" customFormat="1" ht="12.75">
      <c r="A96" s="54" t="s">
        <v>194</v>
      </c>
      <c r="B96" s="54"/>
      <c r="C96" s="55" t="s">
        <v>185</v>
      </c>
      <c r="D96" s="55" t="s">
        <v>102</v>
      </c>
      <c r="E96" s="55" t="s">
        <v>195</v>
      </c>
      <c r="F96" s="55"/>
      <c r="G96" s="56">
        <f>SUM(G97)</f>
        <v>290</v>
      </c>
    </row>
    <row r="97" spans="1:7" s="73" customFormat="1" ht="23.25">
      <c r="A97" s="57" t="s">
        <v>99</v>
      </c>
      <c r="B97" s="97"/>
      <c r="C97" s="58" t="s">
        <v>185</v>
      </c>
      <c r="D97" s="58" t="s">
        <v>102</v>
      </c>
      <c r="E97" s="58" t="s">
        <v>196</v>
      </c>
      <c r="F97" s="58" t="s">
        <v>100</v>
      </c>
      <c r="G97" s="59">
        <v>290</v>
      </c>
    </row>
    <row r="98" spans="1:7" s="73" customFormat="1" ht="12.75">
      <c r="A98" s="54" t="s">
        <v>197</v>
      </c>
      <c r="B98" s="54"/>
      <c r="C98" s="55" t="s">
        <v>185</v>
      </c>
      <c r="D98" s="55" t="s">
        <v>102</v>
      </c>
      <c r="E98" s="55" t="s">
        <v>198</v>
      </c>
      <c r="F98" s="55"/>
      <c r="G98" s="56">
        <f>SUM(G99)</f>
        <v>400</v>
      </c>
    </row>
    <row r="99" spans="1:7" s="73" customFormat="1" ht="23.25">
      <c r="A99" s="57" t="s">
        <v>99</v>
      </c>
      <c r="B99" s="97"/>
      <c r="C99" s="58" t="s">
        <v>185</v>
      </c>
      <c r="D99" s="58" t="s">
        <v>102</v>
      </c>
      <c r="E99" s="58" t="s">
        <v>199</v>
      </c>
      <c r="F99" s="58" t="s">
        <v>100</v>
      </c>
      <c r="G99" s="59">
        <v>400</v>
      </c>
    </row>
    <row r="100" spans="1:7" s="73" customFormat="1" ht="23.25">
      <c r="A100" s="54" t="s">
        <v>200</v>
      </c>
      <c r="B100" s="54"/>
      <c r="C100" s="55" t="s">
        <v>185</v>
      </c>
      <c r="D100" s="55" t="s">
        <v>102</v>
      </c>
      <c r="E100" s="55" t="s">
        <v>201</v>
      </c>
      <c r="F100" s="55"/>
      <c r="G100" s="56">
        <f>SUM(G101)</f>
        <v>4603</v>
      </c>
    </row>
    <row r="101" spans="1:7" s="73" customFormat="1" ht="23.25">
      <c r="A101" s="57" t="s">
        <v>99</v>
      </c>
      <c r="B101" s="97"/>
      <c r="C101" s="58" t="s">
        <v>185</v>
      </c>
      <c r="D101" s="58" t="s">
        <v>102</v>
      </c>
      <c r="E101" s="58" t="s">
        <v>202</v>
      </c>
      <c r="F101" s="58" t="s">
        <v>100</v>
      </c>
      <c r="G101" s="59">
        <v>4603</v>
      </c>
    </row>
    <row r="102" spans="1:7" s="73" customFormat="1" ht="12.75" hidden="1">
      <c r="A102" s="54"/>
      <c r="B102" s="54"/>
      <c r="C102" s="55"/>
      <c r="D102" s="55"/>
      <c r="E102" s="55"/>
      <c r="F102" s="55"/>
      <c r="G102" s="89"/>
    </row>
    <row r="103" spans="1:7" s="73" customFormat="1" ht="12.75" hidden="1">
      <c r="A103" s="57"/>
      <c r="B103" s="54"/>
      <c r="C103" s="58"/>
      <c r="D103" s="58"/>
      <c r="E103" s="58"/>
      <c r="F103" s="58"/>
      <c r="G103" s="91"/>
    </row>
    <row r="104" spans="1:9" s="73" customFormat="1" ht="12.75">
      <c r="A104" s="85"/>
      <c r="B104" s="85"/>
      <c r="C104" s="58"/>
      <c r="D104" s="58"/>
      <c r="E104" s="58"/>
      <c r="F104" s="58"/>
      <c r="G104" s="59"/>
      <c r="H104" s="72"/>
      <c r="I104" s="72"/>
    </row>
    <row r="105" spans="1:7" ht="12.75">
      <c r="A105" s="81" t="s">
        <v>203</v>
      </c>
      <c r="B105" s="81"/>
      <c r="C105" s="48" t="s">
        <v>119</v>
      </c>
      <c r="D105" s="48"/>
      <c r="E105" s="48"/>
      <c r="F105" s="48"/>
      <c r="G105" s="49">
        <f>SUM(G106)</f>
        <v>39</v>
      </c>
    </row>
    <row r="106" spans="1:7" ht="12.75">
      <c r="A106" s="82" t="s">
        <v>204</v>
      </c>
      <c r="B106" s="82"/>
      <c r="C106" s="52" t="s">
        <v>119</v>
      </c>
      <c r="D106" s="52" t="s">
        <v>119</v>
      </c>
      <c r="E106" s="52"/>
      <c r="F106" s="52"/>
      <c r="G106" s="53">
        <f>SUM(G107)</f>
        <v>39</v>
      </c>
    </row>
    <row r="107" spans="1:7" s="66" customFormat="1" ht="12.75">
      <c r="A107" s="54" t="s">
        <v>205</v>
      </c>
      <c r="B107" s="54"/>
      <c r="C107" s="55" t="s">
        <v>119</v>
      </c>
      <c r="D107" s="55" t="s">
        <v>119</v>
      </c>
      <c r="E107" s="55" t="s">
        <v>206</v>
      </c>
      <c r="F107" s="55"/>
      <c r="G107" s="56">
        <f>SUM(G108)</f>
        <v>39</v>
      </c>
    </row>
    <row r="108" spans="1:7" s="66" customFormat="1" ht="12.75">
      <c r="A108" s="54" t="s">
        <v>207</v>
      </c>
      <c r="B108" s="54"/>
      <c r="C108" s="55" t="s">
        <v>119</v>
      </c>
      <c r="D108" s="55" t="s">
        <v>119</v>
      </c>
      <c r="E108" s="55" t="s">
        <v>208</v>
      </c>
      <c r="F108" s="55"/>
      <c r="G108" s="56">
        <f>SUM(G109)</f>
        <v>39</v>
      </c>
    </row>
    <row r="109" spans="1:7" s="73" customFormat="1" ht="23.25">
      <c r="A109" s="57" t="s">
        <v>99</v>
      </c>
      <c r="B109" s="57"/>
      <c r="C109" s="58" t="s">
        <v>119</v>
      </c>
      <c r="D109" s="58" t="s">
        <v>119</v>
      </c>
      <c r="E109" s="58" t="s">
        <v>208</v>
      </c>
      <c r="F109" s="58" t="s">
        <v>100</v>
      </c>
      <c r="G109" s="59">
        <v>39</v>
      </c>
    </row>
    <row r="110" spans="1:7" s="66" customFormat="1" ht="12.75">
      <c r="A110" s="54"/>
      <c r="B110" s="54"/>
      <c r="C110" s="55"/>
      <c r="D110" s="55"/>
      <c r="E110" s="88"/>
      <c r="F110" s="88"/>
      <c r="G110" s="89"/>
    </row>
    <row r="111" spans="1:7" s="96" customFormat="1" ht="23.25">
      <c r="A111" s="47" t="s">
        <v>209</v>
      </c>
      <c r="B111" s="47"/>
      <c r="C111" s="48" t="s">
        <v>210</v>
      </c>
      <c r="D111" s="48"/>
      <c r="E111" s="48"/>
      <c r="F111" s="48"/>
      <c r="G111" s="49">
        <f>G112+G119</f>
        <v>1282</v>
      </c>
    </row>
    <row r="112" spans="1:7" ht="12.75">
      <c r="A112" s="51" t="s">
        <v>211</v>
      </c>
      <c r="B112" s="51"/>
      <c r="C112" s="52" t="s">
        <v>210</v>
      </c>
      <c r="D112" s="52" t="s">
        <v>92</v>
      </c>
      <c r="E112" s="52"/>
      <c r="F112" s="52"/>
      <c r="G112" s="53">
        <f>SUM(G113)</f>
        <v>512</v>
      </c>
    </row>
    <row r="113" spans="1:7" s="73" customFormat="1" ht="23.25">
      <c r="A113" s="54" t="s">
        <v>212</v>
      </c>
      <c r="B113" s="54"/>
      <c r="C113" s="55" t="s">
        <v>210</v>
      </c>
      <c r="D113" s="55" t="s">
        <v>92</v>
      </c>
      <c r="E113" s="55" t="s">
        <v>213</v>
      </c>
      <c r="F113" s="55"/>
      <c r="G113" s="56">
        <f>SUM(G114)</f>
        <v>512</v>
      </c>
    </row>
    <row r="114" spans="1:7" s="66" customFormat="1" ht="23.25">
      <c r="A114" s="54" t="s">
        <v>214</v>
      </c>
      <c r="B114" s="54"/>
      <c r="C114" s="55" t="s">
        <v>210</v>
      </c>
      <c r="D114" s="55" t="s">
        <v>92</v>
      </c>
      <c r="E114" s="55" t="s">
        <v>215</v>
      </c>
      <c r="F114" s="55"/>
      <c r="G114" s="56">
        <f>SUM(G115)</f>
        <v>512</v>
      </c>
    </row>
    <row r="115" spans="1:7" s="66" customFormat="1" ht="12.75">
      <c r="A115" s="57" t="s">
        <v>130</v>
      </c>
      <c r="B115" s="57"/>
      <c r="C115" s="58" t="s">
        <v>210</v>
      </c>
      <c r="D115" s="58" t="s">
        <v>92</v>
      </c>
      <c r="E115" s="58" t="s">
        <v>215</v>
      </c>
      <c r="F115" s="58" t="s">
        <v>131</v>
      </c>
      <c r="G115" s="59">
        <v>512</v>
      </c>
    </row>
    <row r="116" spans="1:7" s="73" customFormat="1" ht="12.75" hidden="1">
      <c r="A116" s="51"/>
      <c r="B116" s="51"/>
      <c r="C116" s="52"/>
      <c r="D116" s="52"/>
      <c r="E116" s="52"/>
      <c r="F116" s="52"/>
      <c r="G116" s="53"/>
    </row>
    <row r="117" spans="1:7" s="73" customFormat="1" ht="12.75" hidden="1">
      <c r="A117" s="54"/>
      <c r="B117" s="54"/>
      <c r="C117" s="55"/>
      <c r="D117" s="55"/>
      <c r="E117" s="55"/>
      <c r="F117" s="55"/>
      <c r="G117" s="56"/>
    </row>
    <row r="118" spans="1:7" s="73" customFormat="1" ht="12.75" hidden="1">
      <c r="A118" s="57"/>
      <c r="B118" s="54"/>
      <c r="C118" s="58"/>
      <c r="D118" s="58"/>
      <c r="E118" s="58"/>
      <c r="F118" s="58"/>
      <c r="G118" s="59"/>
    </row>
    <row r="119" spans="1:7" s="73" customFormat="1" ht="23.25">
      <c r="A119" s="51" t="s">
        <v>216</v>
      </c>
      <c r="B119" s="51"/>
      <c r="C119" s="52" t="s">
        <v>210</v>
      </c>
      <c r="D119" s="52" t="s">
        <v>217</v>
      </c>
      <c r="E119" s="52"/>
      <c r="F119" s="52"/>
      <c r="G119" s="53">
        <f>SUM(G121)</f>
        <v>770</v>
      </c>
    </row>
    <row r="120" spans="1:9" ht="23.25">
      <c r="A120" s="54" t="s">
        <v>218</v>
      </c>
      <c r="B120" s="54"/>
      <c r="C120" s="55" t="s">
        <v>210</v>
      </c>
      <c r="D120" s="55" t="s">
        <v>217</v>
      </c>
      <c r="E120" s="55" t="s">
        <v>215</v>
      </c>
      <c r="F120" s="55"/>
      <c r="G120" s="56">
        <f>SUM(G121)</f>
        <v>770</v>
      </c>
      <c r="H120" s="70"/>
      <c r="I120" s="50"/>
    </row>
    <row r="121" spans="1:9" s="66" customFormat="1" ht="23.25">
      <c r="A121" s="57" t="s">
        <v>99</v>
      </c>
      <c r="B121" s="54"/>
      <c r="C121" s="58" t="s">
        <v>210</v>
      </c>
      <c r="D121" s="58" t="s">
        <v>217</v>
      </c>
      <c r="E121" s="58" t="s">
        <v>215</v>
      </c>
      <c r="F121" s="58" t="s">
        <v>100</v>
      </c>
      <c r="G121" s="59">
        <v>770</v>
      </c>
      <c r="H121" s="71"/>
      <c r="I121" s="71"/>
    </row>
    <row r="122" spans="1:9" s="73" customFormat="1" ht="12.75">
      <c r="A122" s="57"/>
      <c r="B122" s="57"/>
      <c r="C122" s="58"/>
      <c r="D122" s="58"/>
      <c r="E122" s="90"/>
      <c r="F122" s="90"/>
      <c r="G122" s="91"/>
      <c r="H122" s="72"/>
      <c r="I122" s="72"/>
    </row>
    <row r="123" spans="1:9" s="73" customFormat="1" ht="12.75">
      <c r="A123" s="47" t="s">
        <v>219</v>
      </c>
      <c r="B123" s="47"/>
      <c r="C123" s="48" t="s">
        <v>159</v>
      </c>
      <c r="D123" s="48"/>
      <c r="E123" s="48"/>
      <c r="F123" s="48"/>
      <c r="G123" s="98">
        <f>SUM(G124)</f>
        <v>22</v>
      </c>
      <c r="H123" s="72"/>
      <c r="I123" s="72"/>
    </row>
    <row r="124" spans="1:9" s="73" customFormat="1" ht="12.75">
      <c r="A124" s="51" t="s">
        <v>220</v>
      </c>
      <c r="B124" s="51"/>
      <c r="C124" s="52" t="s">
        <v>159</v>
      </c>
      <c r="D124" s="52" t="s">
        <v>210</v>
      </c>
      <c r="E124" s="52"/>
      <c r="F124" s="52"/>
      <c r="G124" s="53">
        <f>SUM(G125)</f>
        <v>22</v>
      </c>
      <c r="H124" s="72"/>
      <c r="I124" s="72"/>
    </row>
    <row r="125" spans="1:9" s="73" customFormat="1" ht="23.25">
      <c r="A125" s="54" t="s">
        <v>221</v>
      </c>
      <c r="B125" s="54"/>
      <c r="C125" s="55" t="s">
        <v>159</v>
      </c>
      <c r="D125" s="55" t="s">
        <v>210</v>
      </c>
      <c r="E125" s="55" t="s">
        <v>222</v>
      </c>
      <c r="F125" s="55"/>
      <c r="G125" s="56">
        <f>SUM(G126)</f>
        <v>22</v>
      </c>
      <c r="H125" s="72"/>
      <c r="I125" s="72"/>
    </row>
    <row r="126" spans="1:9" s="73" customFormat="1" ht="23.25">
      <c r="A126" s="54" t="s">
        <v>223</v>
      </c>
      <c r="B126" s="54"/>
      <c r="C126" s="55" t="s">
        <v>159</v>
      </c>
      <c r="D126" s="55" t="s">
        <v>210</v>
      </c>
      <c r="E126" s="55" t="s">
        <v>224</v>
      </c>
      <c r="F126" s="55"/>
      <c r="G126" s="56">
        <v>22</v>
      </c>
      <c r="H126" s="72"/>
      <c r="I126" s="72"/>
    </row>
    <row r="127" spans="1:9" s="73" customFormat="1" ht="12.75" hidden="1">
      <c r="A127" s="57" t="s">
        <v>99</v>
      </c>
      <c r="B127" s="57"/>
      <c r="C127" s="58" t="s">
        <v>159</v>
      </c>
      <c r="D127" s="58" t="s">
        <v>210</v>
      </c>
      <c r="E127" s="58" t="s">
        <v>224</v>
      </c>
      <c r="F127" s="58" t="s">
        <v>100</v>
      </c>
      <c r="G127" s="59">
        <v>61</v>
      </c>
      <c r="H127" s="72"/>
      <c r="I127" s="72"/>
    </row>
    <row r="128" spans="1:9" s="73" customFormat="1" ht="12.75" hidden="1">
      <c r="A128" s="57"/>
      <c r="B128" s="57"/>
      <c r="C128" s="58"/>
      <c r="D128" s="58"/>
      <c r="E128" s="58"/>
      <c r="F128" s="58"/>
      <c r="G128" s="59"/>
      <c r="H128" s="72"/>
      <c r="I128" s="72"/>
    </row>
    <row r="129" spans="1:9" s="73" customFormat="1" ht="12.75" hidden="1">
      <c r="A129" s="99" t="s">
        <v>225</v>
      </c>
      <c r="B129" s="99"/>
      <c r="C129" s="100" t="s">
        <v>125</v>
      </c>
      <c r="D129" s="100"/>
      <c r="E129" s="100"/>
      <c r="F129" s="100"/>
      <c r="G129" s="101" t="e">
        <f>SUM(G130)</f>
        <v>#REF!</v>
      </c>
      <c r="H129" s="72"/>
      <c r="I129" s="72"/>
    </row>
    <row r="130" spans="1:9" s="73" customFormat="1" ht="12.75" hidden="1">
      <c r="A130" s="74" t="s">
        <v>226</v>
      </c>
      <c r="B130" s="74"/>
      <c r="C130" s="75" t="s">
        <v>125</v>
      </c>
      <c r="D130" s="75" t="s">
        <v>109</v>
      </c>
      <c r="E130" s="75"/>
      <c r="F130" s="75"/>
      <c r="G130" s="76" t="e">
        <f>SUM(G131)</f>
        <v>#REF!</v>
      </c>
      <c r="H130" s="72"/>
      <c r="I130" s="72"/>
    </row>
    <row r="131" spans="1:9" s="73" customFormat="1" ht="12.75" hidden="1">
      <c r="A131" s="77" t="s">
        <v>227</v>
      </c>
      <c r="B131" s="77"/>
      <c r="C131" s="68" t="s">
        <v>125</v>
      </c>
      <c r="D131" s="68" t="s">
        <v>109</v>
      </c>
      <c r="E131" s="68" t="s">
        <v>228</v>
      </c>
      <c r="F131" s="68"/>
      <c r="G131" s="92" t="e">
        <f>SUM(G132,G136,G138,G140,#REF!,#REF!,G142,G144)</f>
        <v>#REF!</v>
      </c>
      <c r="H131" s="72"/>
      <c r="I131" s="72"/>
    </row>
    <row r="132" spans="1:9" s="73" customFormat="1" ht="12.75" hidden="1">
      <c r="A132" s="77" t="s">
        <v>229</v>
      </c>
      <c r="B132" s="77"/>
      <c r="C132" s="68" t="s">
        <v>125</v>
      </c>
      <c r="D132" s="68" t="s">
        <v>109</v>
      </c>
      <c r="E132" s="68" t="s">
        <v>230</v>
      </c>
      <c r="F132" s="68"/>
      <c r="G132" s="92">
        <f>SUM(G134)</f>
        <v>1517</v>
      </c>
      <c r="H132" s="72"/>
      <c r="I132" s="72"/>
    </row>
    <row r="133" spans="1:9" s="73" customFormat="1" ht="12.75">
      <c r="A133" s="77"/>
      <c r="B133" s="77"/>
      <c r="C133" s="68"/>
      <c r="D133" s="68"/>
      <c r="E133" s="68"/>
      <c r="F133" s="68"/>
      <c r="G133" s="92"/>
      <c r="H133" s="72"/>
      <c r="I133" s="72"/>
    </row>
    <row r="134" spans="1:9" s="84" customFormat="1" ht="12.75">
      <c r="A134" s="47" t="s">
        <v>225</v>
      </c>
      <c r="B134" s="57"/>
      <c r="C134" s="48" t="s">
        <v>125</v>
      </c>
      <c r="D134" s="58"/>
      <c r="E134" s="58"/>
      <c r="F134" s="58"/>
      <c r="G134" s="98">
        <f>G136+G142+G144+G146</f>
        <v>1517</v>
      </c>
      <c r="H134" s="83"/>
      <c r="I134" s="83"/>
    </row>
    <row r="135" spans="1:9" s="84" customFormat="1" ht="12.75">
      <c r="A135" s="51" t="s">
        <v>226</v>
      </c>
      <c r="B135" s="57"/>
      <c r="C135" s="52" t="s">
        <v>125</v>
      </c>
      <c r="D135" s="75" t="s">
        <v>109</v>
      </c>
      <c r="E135" s="58"/>
      <c r="F135" s="58"/>
      <c r="G135" s="102">
        <f>G141+G143+G145+G147</f>
        <v>1517</v>
      </c>
      <c r="H135" s="83"/>
      <c r="I135" s="83"/>
    </row>
    <row r="136" spans="1:9" s="73" customFormat="1" ht="34.5">
      <c r="A136" s="77" t="s">
        <v>231</v>
      </c>
      <c r="B136" s="103" t="s">
        <v>232</v>
      </c>
      <c r="C136" s="68" t="s">
        <v>125</v>
      </c>
      <c r="D136" s="68" t="s">
        <v>109</v>
      </c>
      <c r="E136" s="68" t="s">
        <v>233</v>
      </c>
      <c r="F136" s="68"/>
      <c r="G136" s="92">
        <f>SUM(G141)</f>
        <v>1300</v>
      </c>
      <c r="H136" s="72"/>
      <c r="I136" s="72"/>
    </row>
    <row r="137" spans="1:9" s="73" customFormat="1" ht="12.75" hidden="1">
      <c r="A137" s="57" t="s">
        <v>226</v>
      </c>
      <c r="B137" s="77"/>
      <c r="C137" s="58" t="s">
        <v>125</v>
      </c>
      <c r="D137" s="58" t="s">
        <v>109</v>
      </c>
      <c r="E137" s="58" t="s">
        <v>234</v>
      </c>
      <c r="F137" s="58" t="s">
        <v>235</v>
      </c>
      <c r="G137" s="59"/>
      <c r="H137" s="72"/>
      <c r="I137" s="72"/>
    </row>
    <row r="138" spans="1:9" s="73" customFormat="1" ht="12.75" hidden="1">
      <c r="A138" s="54" t="s">
        <v>236</v>
      </c>
      <c r="B138" s="77"/>
      <c r="C138" s="68" t="s">
        <v>125</v>
      </c>
      <c r="D138" s="68" t="s">
        <v>109</v>
      </c>
      <c r="E138" s="68" t="s">
        <v>237</v>
      </c>
      <c r="F138" s="68"/>
      <c r="G138" s="92">
        <f>SUM(G139)</f>
        <v>0</v>
      </c>
      <c r="H138" s="72"/>
      <c r="I138" s="72"/>
    </row>
    <row r="139" spans="1:9" s="73" customFormat="1" ht="12.75" hidden="1">
      <c r="A139" s="57" t="s">
        <v>226</v>
      </c>
      <c r="B139" s="57"/>
      <c r="C139" s="58" t="s">
        <v>125</v>
      </c>
      <c r="D139" s="58" t="s">
        <v>109</v>
      </c>
      <c r="E139" s="58" t="s">
        <v>237</v>
      </c>
      <c r="F139" s="58" t="s">
        <v>235</v>
      </c>
      <c r="G139" s="59"/>
      <c r="H139" s="72"/>
      <c r="I139" s="72"/>
    </row>
    <row r="140" spans="1:9" s="73" customFormat="1" ht="12.75" hidden="1">
      <c r="A140" s="54" t="s">
        <v>238</v>
      </c>
      <c r="B140" s="77"/>
      <c r="C140" s="68" t="s">
        <v>125</v>
      </c>
      <c r="D140" s="68" t="s">
        <v>109</v>
      </c>
      <c r="E140" s="68" t="s">
        <v>233</v>
      </c>
      <c r="F140" s="68"/>
      <c r="G140" s="92">
        <f>SUM(G141)</f>
        <v>1300</v>
      </c>
      <c r="H140" s="72"/>
      <c r="I140" s="72"/>
    </row>
    <row r="141" spans="1:9" s="73" customFormat="1" ht="12.75">
      <c r="A141" s="57" t="s">
        <v>226</v>
      </c>
      <c r="B141" s="57"/>
      <c r="C141" s="58" t="s">
        <v>125</v>
      </c>
      <c r="D141" s="58" t="s">
        <v>109</v>
      </c>
      <c r="E141" s="58" t="s">
        <v>233</v>
      </c>
      <c r="F141" s="58" t="s">
        <v>235</v>
      </c>
      <c r="G141" s="59">
        <v>1300</v>
      </c>
      <c r="H141" s="72"/>
      <c r="I141" s="72"/>
    </row>
    <row r="142" spans="1:7" ht="45.75">
      <c r="A142" s="54" t="s">
        <v>239</v>
      </c>
      <c r="B142" s="57"/>
      <c r="C142" s="55" t="s">
        <v>125</v>
      </c>
      <c r="D142" s="55" t="s">
        <v>109</v>
      </c>
      <c r="E142" s="55" t="s">
        <v>240</v>
      </c>
      <c r="F142" s="55"/>
      <c r="G142" s="56">
        <f>SUM(G143)</f>
        <v>200</v>
      </c>
    </row>
    <row r="143" spans="1:8" ht="12.75">
      <c r="A143" s="57" t="s">
        <v>226</v>
      </c>
      <c r="B143" s="57"/>
      <c r="C143" s="58" t="s">
        <v>125</v>
      </c>
      <c r="D143" s="58" t="s">
        <v>109</v>
      </c>
      <c r="E143" s="58" t="s">
        <v>240</v>
      </c>
      <c r="F143" s="58" t="s">
        <v>235</v>
      </c>
      <c r="G143" s="59">
        <v>200</v>
      </c>
      <c r="H143" s="39"/>
    </row>
    <row r="144" spans="1:8" ht="57">
      <c r="A144" s="54" t="s">
        <v>241</v>
      </c>
      <c r="B144" s="54"/>
      <c r="C144" s="55" t="s">
        <v>125</v>
      </c>
      <c r="D144" s="55" t="s">
        <v>109</v>
      </c>
      <c r="E144" s="55" t="s">
        <v>242</v>
      </c>
      <c r="F144" s="55"/>
      <c r="G144" s="56">
        <f>SUM(G145)</f>
        <v>16</v>
      </c>
      <c r="H144" s="39"/>
    </row>
    <row r="145" spans="1:8" ht="12.75">
      <c r="A145" s="57" t="s">
        <v>226</v>
      </c>
      <c r="B145" s="57"/>
      <c r="C145" s="58" t="s">
        <v>125</v>
      </c>
      <c r="D145" s="58" t="s">
        <v>109</v>
      </c>
      <c r="E145" s="58" t="s">
        <v>242</v>
      </c>
      <c r="F145" s="58" t="s">
        <v>235</v>
      </c>
      <c r="G145" s="59">
        <v>16</v>
      </c>
      <c r="H145" s="39"/>
    </row>
    <row r="146" spans="1:8" ht="45.75">
      <c r="A146" s="54" t="s">
        <v>243</v>
      </c>
      <c r="B146" s="57"/>
      <c r="C146" s="55" t="s">
        <v>125</v>
      </c>
      <c r="D146" s="55" t="s">
        <v>109</v>
      </c>
      <c r="E146" s="55" t="s">
        <v>244</v>
      </c>
      <c r="F146" s="55"/>
      <c r="G146" s="56">
        <f>SUM(G147)</f>
        <v>1</v>
      </c>
      <c r="H146" s="39"/>
    </row>
    <row r="147" spans="1:8" ht="12.75">
      <c r="A147" s="57" t="s">
        <v>226</v>
      </c>
      <c r="B147" s="57"/>
      <c r="C147" s="58" t="s">
        <v>125</v>
      </c>
      <c r="D147" s="58" t="s">
        <v>109</v>
      </c>
      <c r="E147" s="58" t="s">
        <v>244</v>
      </c>
      <c r="F147" s="58" t="s">
        <v>235</v>
      </c>
      <c r="G147" s="59">
        <v>1</v>
      </c>
      <c r="H147" s="39"/>
    </row>
    <row r="148" spans="1:8" ht="12.75">
      <c r="A148" s="104" t="s">
        <v>245</v>
      </c>
      <c r="B148" s="104"/>
      <c r="C148" s="105"/>
      <c r="D148" s="105"/>
      <c r="E148" s="105"/>
      <c r="F148" s="105"/>
      <c r="G148" s="106">
        <f>G9+G59+G65+G82+G89+G105+G111++G123+G134</f>
        <v>24143</v>
      </c>
      <c r="H148" s="70"/>
    </row>
    <row r="149" spans="1:8" ht="12.75">
      <c r="A149" s="107"/>
      <c r="B149" s="107"/>
      <c r="G149" s="108"/>
      <c r="H149" s="109"/>
    </row>
    <row r="150" spans="1:8" ht="12.75">
      <c r="A150" s="110"/>
      <c r="B150" s="107"/>
      <c r="C150" s="111"/>
      <c r="D150" s="111"/>
      <c r="E150" s="111"/>
      <c r="F150" s="111"/>
      <c r="G150" s="111"/>
      <c r="H150" s="70"/>
    </row>
    <row r="151" spans="1:8" ht="12.75">
      <c r="A151" s="111"/>
      <c r="B151" s="111"/>
      <c r="C151" s="111"/>
      <c r="D151" s="111"/>
      <c r="E151" s="111"/>
      <c r="F151" s="111"/>
      <c r="G151" s="111"/>
      <c r="H151" s="70"/>
    </row>
    <row r="152" spans="1:8" ht="12.75">
      <c r="A152" s="111"/>
      <c r="B152" s="111"/>
      <c r="C152" s="111"/>
      <c r="D152" s="111"/>
      <c r="E152" s="111"/>
      <c r="F152" s="111"/>
      <c r="G152" s="111"/>
      <c r="H152" s="70"/>
    </row>
    <row r="153" spans="1:8" ht="12.75">
      <c r="A153" s="107"/>
      <c r="B153" s="107"/>
      <c r="H153" s="70"/>
    </row>
    <row r="154" spans="1:8" ht="12.75">
      <c r="A154" s="112"/>
      <c r="B154" s="112"/>
      <c r="C154" s="113"/>
      <c r="D154" s="113"/>
      <c r="E154" s="113"/>
      <c r="F154" s="113"/>
      <c r="G154" s="113"/>
      <c r="H154" s="70"/>
    </row>
    <row r="155" spans="1:8" ht="12.75">
      <c r="A155" s="107"/>
      <c r="B155" s="107"/>
      <c r="H155" s="70"/>
    </row>
    <row r="156" spans="1:8" ht="12.75">
      <c r="A156" s="107"/>
      <c r="B156" s="107"/>
      <c r="H156" s="70"/>
    </row>
    <row r="157" spans="1:8" ht="12.75">
      <c r="A157" s="107"/>
      <c r="B157" s="107"/>
      <c r="H157" s="70"/>
    </row>
    <row r="158" spans="1:8" ht="12.75">
      <c r="A158" s="107"/>
      <c r="B158" s="107"/>
      <c r="H158" s="70"/>
    </row>
    <row r="159" spans="1:8" ht="12.75">
      <c r="A159" s="107"/>
      <c r="B159" s="107"/>
      <c r="H159" s="70"/>
    </row>
    <row r="160" spans="1:8" ht="12.75">
      <c r="A160" s="107"/>
      <c r="B160" s="107"/>
      <c r="H160" s="70"/>
    </row>
    <row r="161" spans="1:2" ht="12.75">
      <c r="A161" s="107"/>
      <c r="B161" s="107"/>
    </row>
    <row r="162" spans="1:2" ht="12.75">
      <c r="A162" s="107"/>
      <c r="B162" s="107"/>
    </row>
    <row r="163" spans="1:2" ht="12.75">
      <c r="A163" s="107"/>
      <c r="B163" s="107"/>
    </row>
    <row r="164" spans="1:2" ht="12.75">
      <c r="A164" s="107"/>
      <c r="B164" s="107"/>
    </row>
    <row r="165" spans="1:2" ht="12.75">
      <c r="A165" s="107"/>
      <c r="B165" s="107"/>
    </row>
  </sheetData>
  <mergeCells count="5">
    <mergeCell ref="C2:G2"/>
    <mergeCell ref="C3:G3"/>
    <mergeCell ref="C4:G4"/>
    <mergeCell ref="D5:G5"/>
    <mergeCell ref="A6:G6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95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6"/>
  <sheetViews>
    <sheetView workbookViewId="0" topLeftCell="A1">
      <selection activeCell="C3" sqref="C3"/>
    </sheetView>
  </sheetViews>
  <sheetFormatPr defaultColWidth="9.00390625" defaultRowHeight="12.75"/>
  <cols>
    <col min="1" max="1" width="42.875" style="114" customWidth="1"/>
    <col min="2" max="2" width="5.875" style="115" customWidth="1"/>
    <col min="3" max="3" width="7.00390625" style="114" customWidth="1"/>
    <col min="4" max="4" width="5.375" style="114" customWidth="1"/>
    <col min="5" max="5" width="10.375" style="114" customWidth="1"/>
    <col min="6" max="6" width="6.00390625" style="114" customWidth="1"/>
    <col min="7" max="7" width="11.625" style="114" customWidth="1"/>
    <col min="8" max="8" width="10.00390625" style="114" customWidth="1"/>
    <col min="9" max="9" width="12.125" style="114" customWidth="1"/>
    <col min="10" max="10" width="13.75390625" style="114" customWidth="1"/>
    <col min="11" max="16384" width="9.125" style="114" customWidth="1"/>
  </cols>
  <sheetData>
    <row r="1" spans="3:8" ht="12.75" customHeight="1">
      <c r="C1" s="2" t="s">
        <v>246</v>
      </c>
      <c r="D1" s="2"/>
      <c r="E1" s="2"/>
      <c r="F1" s="2"/>
      <c r="G1" s="111"/>
      <c r="H1" s="111"/>
    </row>
    <row r="2" spans="3:8" ht="37.5" customHeight="1">
      <c r="C2" s="3" t="s">
        <v>82</v>
      </c>
      <c r="D2" s="3"/>
      <c r="E2" s="3"/>
      <c r="F2" s="3"/>
      <c r="G2" s="3"/>
      <c r="H2" s="111"/>
    </row>
    <row r="3" spans="1:29" ht="87.75" customHeight="1">
      <c r="A3" s="116"/>
      <c r="C3" s="3" t="s">
        <v>247</v>
      </c>
      <c r="D3" s="3"/>
      <c r="E3" s="3"/>
      <c r="F3" s="3"/>
      <c r="G3" s="3"/>
      <c r="H3" s="111"/>
      <c r="I3" s="11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2.75">
      <c r="A4" s="116"/>
      <c r="D4" s="118"/>
      <c r="E4" s="111"/>
      <c r="F4" s="111"/>
      <c r="G4" s="111"/>
      <c r="H4" s="111"/>
      <c r="I4" s="11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8" ht="24.75" customHeight="1">
      <c r="A5" s="119" t="s">
        <v>248</v>
      </c>
      <c r="B5" s="119"/>
      <c r="C5" s="119"/>
      <c r="D5" s="119"/>
      <c r="E5" s="119"/>
      <c r="F5" s="119"/>
      <c r="G5" s="119"/>
      <c r="H5" s="120"/>
    </row>
    <row r="6" spans="1:8" ht="12.75">
      <c r="A6" s="120"/>
      <c r="B6" s="121"/>
      <c r="C6" s="120"/>
      <c r="D6" s="120"/>
      <c r="E6" s="120"/>
      <c r="F6" s="120"/>
      <c r="G6" s="117"/>
      <c r="H6" s="117"/>
    </row>
    <row r="7" spans="1:9" ht="23.25">
      <c r="A7" s="122" t="s">
        <v>249</v>
      </c>
      <c r="B7" s="44" t="s">
        <v>250</v>
      </c>
      <c r="C7" s="44" t="s">
        <v>86</v>
      </c>
      <c r="D7" s="44" t="s">
        <v>87</v>
      </c>
      <c r="E7" s="44" t="s">
        <v>88</v>
      </c>
      <c r="F7" s="44" t="s">
        <v>89</v>
      </c>
      <c r="G7" s="45" t="s">
        <v>90</v>
      </c>
      <c r="H7" s="123"/>
      <c r="I7" s="117"/>
    </row>
    <row r="8" spans="1:8" s="129" customFormat="1" ht="24.75">
      <c r="A8" s="124" t="s">
        <v>251</v>
      </c>
      <c r="B8" s="125" t="s">
        <v>252</v>
      </c>
      <c r="C8" s="126"/>
      <c r="D8" s="126"/>
      <c r="E8" s="126"/>
      <c r="F8" s="126"/>
      <c r="G8" s="127">
        <f>SUM(G9,G51,G57,G74,G80,G95,G101,G117,G113)</f>
        <v>23821</v>
      </c>
      <c r="H8" s="128"/>
    </row>
    <row r="9" spans="1:8" s="129" customFormat="1" ht="12">
      <c r="A9" s="47" t="s">
        <v>91</v>
      </c>
      <c r="B9" s="130" t="s">
        <v>232</v>
      </c>
      <c r="C9" s="48" t="s">
        <v>92</v>
      </c>
      <c r="D9" s="48"/>
      <c r="E9" s="48"/>
      <c r="F9" s="48"/>
      <c r="G9" s="49">
        <f>SUM(G10,G14,G24,G28,G32,G36)+G41</f>
        <v>7797</v>
      </c>
      <c r="H9" s="128"/>
    </row>
    <row r="10" spans="1:8" s="129" customFormat="1" ht="34.5">
      <c r="A10" s="51" t="s">
        <v>93</v>
      </c>
      <c r="B10" s="86" t="s">
        <v>232</v>
      </c>
      <c r="C10" s="52" t="s">
        <v>92</v>
      </c>
      <c r="D10" s="52" t="s">
        <v>94</v>
      </c>
      <c r="E10" s="52"/>
      <c r="F10" s="52"/>
      <c r="G10" s="53">
        <f>SUM(G11)</f>
        <v>842.7</v>
      </c>
      <c r="H10" s="128"/>
    </row>
    <row r="11" spans="1:8" s="129" customFormat="1" ht="34.5">
      <c r="A11" s="54" t="s">
        <v>95</v>
      </c>
      <c r="B11" s="88" t="s">
        <v>232</v>
      </c>
      <c r="C11" s="55" t="s">
        <v>92</v>
      </c>
      <c r="D11" s="55" t="s">
        <v>94</v>
      </c>
      <c r="E11" s="55" t="s">
        <v>96</v>
      </c>
      <c r="F11" s="55"/>
      <c r="G11" s="56">
        <f>SUM(G12)</f>
        <v>842.7</v>
      </c>
      <c r="H11" s="128"/>
    </row>
    <row r="12" spans="1:8" s="129" customFormat="1" ht="12">
      <c r="A12" s="54" t="s">
        <v>97</v>
      </c>
      <c r="B12" s="88" t="s">
        <v>232</v>
      </c>
      <c r="C12" s="55" t="s">
        <v>92</v>
      </c>
      <c r="D12" s="55" t="s">
        <v>94</v>
      </c>
      <c r="E12" s="55" t="s">
        <v>98</v>
      </c>
      <c r="F12" s="55"/>
      <c r="G12" s="56">
        <f>SUM(G13)</f>
        <v>842.7</v>
      </c>
      <c r="H12" s="128"/>
    </row>
    <row r="13" spans="1:7" s="131" customFormat="1" ht="23.25">
      <c r="A13" s="57" t="s">
        <v>99</v>
      </c>
      <c r="B13" s="90" t="s">
        <v>232</v>
      </c>
      <c r="C13" s="58" t="s">
        <v>92</v>
      </c>
      <c r="D13" s="58" t="s">
        <v>94</v>
      </c>
      <c r="E13" s="58" t="s">
        <v>98</v>
      </c>
      <c r="F13" s="58" t="s">
        <v>100</v>
      </c>
      <c r="G13" s="59">
        <v>842.7</v>
      </c>
    </row>
    <row r="14" spans="1:8" ht="45.75">
      <c r="A14" s="51" t="s">
        <v>108</v>
      </c>
      <c r="B14" s="86" t="s">
        <v>232</v>
      </c>
      <c r="C14" s="52" t="s">
        <v>92</v>
      </c>
      <c r="D14" s="52" t="s">
        <v>109</v>
      </c>
      <c r="E14" s="52"/>
      <c r="F14" s="52"/>
      <c r="G14" s="53">
        <f>SUM(G15)</f>
        <v>6882.3</v>
      </c>
      <c r="H14" s="132"/>
    </row>
    <row r="15" spans="1:8" ht="34.5">
      <c r="A15" s="54" t="s">
        <v>95</v>
      </c>
      <c r="B15" s="88" t="s">
        <v>232</v>
      </c>
      <c r="C15" s="55" t="s">
        <v>92</v>
      </c>
      <c r="D15" s="55" t="s">
        <v>109</v>
      </c>
      <c r="E15" s="55" t="s">
        <v>96</v>
      </c>
      <c r="F15" s="55"/>
      <c r="G15" s="56">
        <f>SUM(G16,G21)</f>
        <v>6882.3</v>
      </c>
      <c r="H15" s="132"/>
    </row>
    <row r="16" spans="1:8" ht="12.75">
      <c r="A16" s="54" t="s">
        <v>103</v>
      </c>
      <c r="B16" s="88" t="s">
        <v>232</v>
      </c>
      <c r="C16" s="55" t="s">
        <v>92</v>
      </c>
      <c r="D16" s="55" t="s">
        <v>109</v>
      </c>
      <c r="E16" s="55" t="s">
        <v>104</v>
      </c>
      <c r="F16" s="55"/>
      <c r="G16" s="56">
        <f>SUM(G19,G17)</f>
        <v>6847.3</v>
      </c>
      <c r="H16" s="132"/>
    </row>
    <row r="17" spans="1:8" ht="23.25">
      <c r="A17" s="54" t="s">
        <v>110</v>
      </c>
      <c r="B17" s="88" t="s">
        <v>232</v>
      </c>
      <c r="C17" s="55" t="s">
        <v>92</v>
      </c>
      <c r="D17" s="55" t="s">
        <v>109</v>
      </c>
      <c r="E17" s="55" t="s">
        <v>111</v>
      </c>
      <c r="F17" s="55"/>
      <c r="G17" s="56">
        <f>SUM(G18)</f>
        <v>330</v>
      </c>
      <c r="H17" s="132"/>
    </row>
    <row r="18" spans="1:8" ht="23.25">
      <c r="A18" s="57" t="s">
        <v>99</v>
      </c>
      <c r="B18" s="88" t="s">
        <v>232</v>
      </c>
      <c r="C18" s="58" t="s">
        <v>92</v>
      </c>
      <c r="D18" s="58" t="s">
        <v>109</v>
      </c>
      <c r="E18" s="58" t="s">
        <v>111</v>
      </c>
      <c r="F18" s="58" t="s">
        <v>100</v>
      </c>
      <c r="G18" s="59">
        <v>330</v>
      </c>
      <c r="H18" s="132"/>
    </row>
    <row r="19" spans="1:8" ht="23.25">
      <c r="A19" s="54" t="s">
        <v>112</v>
      </c>
      <c r="B19" s="88" t="s">
        <v>232</v>
      </c>
      <c r="C19" s="55" t="s">
        <v>92</v>
      </c>
      <c r="D19" s="55" t="s">
        <v>109</v>
      </c>
      <c r="E19" s="55" t="s">
        <v>113</v>
      </c>
      <c r="F19" s="55"/>
      <c r="G19" s="65">
        <f>SUM(G20)</f>
        <v>6517.3</v>
      </c>
      <c r="H19" s="132"/>
    </row>
    <row r="20" spans="1:8" ht="23.25">
      <c r="A20" s="57" t="s">
        <v>99</v>
      </c>
      <c r="B20" s="90" t="s">
        <v>232</v>
      </c>
      <c r="C20" s="58" t="s">
        <v>92</v>
      </c>
      <c r="D20" s="58" t="s">
        <v>109</v>
      </c>
      <c r="E20" s="58" t="s">
        <v>113</v>
      </c>
      <c r="F20" s="58" t="s">
        <v>100</v>
      </c>
      <c r="G20" s="67">
        <v>6517.3</v>
      </c>
      <c r="H20" s="132"/>
    </row>
    <row r="21" spans="1:8" ht="23.25">
      <c r="A21" s="54" t="s">
        <v>114</v>
      </c>
      <c r="B21" s="88" t="s">
        <v>232</v>
      </c>
      <c r="C21" s="55" t="s">
        <v>92</v>
      </c>
      <c r="D21" s="55" t="s">
        <v>109</v>
      </c>
      <c r="E21" s="55" t="s">
        <v>115</v>
      </c>
      <c r="F21" s="55"/>
      <c r="G21" s="65">
        <f>SUM(G22)</f>
        <v>35</v>
      </c>
      <c r="H21" s="132"/>
    </row>
    <row r="22" spans="1:8" ht="23.25">
      <c r="A22" s="54" t="s">
        <v>116</v>
      </c>
      <c r="B22" s="88" t="s">
        <v>232</v>
      </c>
      <c r="C22" s="55" t="s">
        <v>92</v>
      </c>
      <c r="D22" s="55" t="s">
        <v>109</v>
      </c>
      <c r="E22" s="55" t="s">
        <v>117</v>
      </c>
      <c r="F22" s="55"/>
      <c r="G22" s="65">
        <f>SUM(G23)</f>
        <v>35</v>
      </c>
      <c r="H22" s="132"/>
    </row>
    <row r="23" spans="1:8" ht="23.25">
      <c r="A23" s="57" t="s">
        <v>99</v>
      </c>
      <c r="B23" s="90" t="s">
        <v>232</v>
      </c>
      <c r="C23" s="58" t="s">
        <v>92</v>
      </c>
      <c r="D23" s="58" t="s">
        <v>109</v>
      </c>
      <c r="E23" s="58" t="s">
        <v>117</v>
      </c>
      <c r="F23" s="58" t="s">
        <v>100</v>
      </c>
      <c r="G23" s="67">
        <v>35</v>
      </c>
      <c r="H23" s="132"/>
    </row>
    <row r="24" spans="1:8" ht="12.75" hidden="1">
      <c r="A24" s="51" t="s">
        <v>118</v>
      </c>
      <c r="B24" s="86" t="s">
        <v>232</v>
      </c>
      <c r="C24" s="52" t="s">
        <v>92</v>
      </c>
      <c r="D24" s="52" t="s">
        <v>119</v>
      </c>
      <c r="E24" s="52"/>
      <c r="F24" s="52"/>
      <c r="G24" s="53">
        <f>SUM(G25)</f>
        <v>0</v>
      </c>
      <c r="H24" s="132"/>
    </row>
    <row r="25" spans="1:8" ht="12.75" hidden="1">
      <c r="A25" s="54" t="s">
        <v>120</v>
      </c>
      <c r="B25" s="88" t="s">
        <v>232</v>
      </c>
      <c r="C25" s="55" t="s">
        <v>92</v>
      </c>
      <c r="D25" s="55" t="s">
        <v>119</v>
      </c>
      <c r="E25" s="55" t="s">
        <v>121</v>
      </c>
      <c r="F25" s="55"/>
      <c r="G25" s="56">
        <f>SUM(G26)</f>
        <v>0</v>
      </c>
      <c r="H25" s="132"/>
    </row>
    <row r="26" spans="1:8" ht="12.75" hidden="1">
      <c r="A26" s="54" t="s">
        <v>122</v>
      </c>
      <c r="B26" s="88" t="s">
        <v>232</v>
      </c>
      <c r="C26" s="55" t="s">
        <v>92</v>
      </c>
      <c r="D26" s="55" t="s">
        <v>119</v>
      </c>
      <c r="E26" s="55" t="s">
        <v>123</v>
      </c>
      <c r="F26" s="55"/>
      <c r="G26" s="56">
        <f>SUM(G27)</f>
        <v>0</v>
      </c>
      <c r="H26" s="132"/>
    </row>
    <row r="27" spans="1:8" ht="12.75" hidden="1">
      <c r="A27" s="57" t="s">
        <v>99</v>
      </c>
      <c r="B27" s="90" t="s">
        <v>232</v>
      </c>
      <c r="C27" s="58" t="s">
        <v>92</v>
      </c>
      <c r="D27" s="58" t="s">
        <v>119</v>
      </c>
      <c r="E27" s="58" t="s">
        <v>123</v>
      </c>
      <c r="F27" s="58" t="s">
        <v>100</v>
      </c>
      <c r="G27" s="59"/>
      <c r="H27" s="132"/>
    </row>
    <row r="28" spans="1:8" ht="23.25">
      <c r="A28" s="51" t="s">
        <v>124</v>
      </c>
      <c r="B28" s="86" t="s">
        <v>232</v>
      </c>
      <c r="C28" s="52" t="s">
        <v>92</v>
      </c>
      <c r="D28" s="52" t="s">
        <v>125</v>
      </c>
      <c r="E28" s="52"/>
      <c r="F28" s="52"/>
      <c r="G28" s="53">
        <f>SUM(G29)</f>
        <v>50</v>
      </c>
      <c r="H28" s="132"/>
    </row>
    <row r="29" spans="1:8" ht="12.75">
      <c r="A29" s="54" t="s">
        <v>126</v>
      </c>
      <c r="B29" s="88" t="s">
        <v>232</v>
      </c>
      <c r="C29" s="55" t="s">
        <v>92</v>
      </c>
      <c r="D29" s="55" t="s">
        <v>125</v>
      </c>
      <c r="E29" s="55" t="s">
        <v>127</v>
      </c>
      <c r="F29" s="55"/>
      <c r="G29" s="56">
        <f>SUM(G30)</f>
        <v>50</v>
      </c>
      <c r="H29" s="132"/>
    </row>
    <row r="30" spans="1:8" ht="12.75">
      <c r="A30" s="54" t="s">
        <v>128</v>
      </c>
      <c r="B30" s="88" t="s">
        <v>232</v>
      </c>
      <c r="C30" s="55" t="s">
        <v>92</v>
      </c>
      <c r="D30" s="55" t="s">
        <v>125</v>
      </c>
      <c r="E30" s="55" t="s">
        <v>129</v>
      </c>
      <c r="F30" s="55"/>
      <c r="G30" s="56">
        <f>SUM(G31)</f>
        <v>50</v>
      </c>
      <c r="H30" s="132"/>
    </row>
    <row r="31" spans="1:8" ht="12.75">
      <c r="A31" s="57" t="s">
        <v>130</v>
      </c>
      <c r="B31" s="90" t="s">
        <v>232</v>
      </c>
      <c r="C31" s="58" t="s">
        <v>92</v>
      </c>
      <c r="D31" s="58" t="s">
        <v>125</v>
      </c>
      <c r="E31" s="58" t="s">
        <v>129</v>
      </c>
      <c r="F31" s="58" t="s">
        <v>131</v>
      </c>
      <c r="G31" s="59">
        <v>50</v>
      </c>
      <c r="H31" s="132"/>
    </row>
    <row r="32" spans="1:8" ht="12.75" hidden="1">
      <c r="A32" s="51" t="s">
        <v>132</v>
      </c>
      <c r="B32" s="86" t="s">
        <v>232</v>
      </c>
      <c r="C32" s="52" t="s">
        <v>92</v>
      </c>
      <c r="D32" s="52" t="s">
        <v>133</v>
      </c>
      <c r="E32" s="52"/>
      <c r="F32" s="52"/>
      <c r="G32" s="53">
        <f>SUM(G33)</f>
        <v>0</v>
      </c>
      <c r="H32" s="132"/>
    </row>
    <row r="33" spans="1:8" s="133" customFormat="1" ht="12.75" hidden="1">
      <c r="A33" s="54" t="s">
        <v>132</v>
      </c>
      <c r="B33" s="88" t="s">
        <v>232</v>
      </c>
      <c r="C33" s="55" t="s">
        <v>92</v>
      </c>
      <c r="D33" s="55" t="s">
        <v>133</v>
      </c>
      <c r="E33" s="55" t="s">
        <v>134</v>
      </c>
      <c r="F33" s="55"/>
      <c r="G33" s="56">
        <f>SUM(G34)</f>
        <v>0</v>
      </c>
      <c r="H33" s="132"/>
    </row>
    <row r="34" spans="1:8" s="133" customFormat="1" ht="12.75" hidden="1">
      <c r="A34" s="54" t="s">
        <v>135</v>
      </c>
      <c r="B34" s="88" t="s">
        <v>232</v>
      </c>
      <c r="C34" s="55" t="s">
        <v>92</v>
      </c>
      <c r="D34" s="55" t="s">
        <v>133</v>
      </c>
      <c r="E34" s="55" t="s">
        <v>136</v>
      </c>
      <c r="F34" s="55"/>
      <c r="G34" s="56">
        <f>SUM(G35)</f>
        <v>0</v>
      </c>
      <c r="H34" s="132"/>
    </row>
    <row r="35" spans="1:8" s="133" customFormat="1" ht="12.75" hidden="1">
      <c r="A35" s="57" t="s">
        <v>130</v>
      </c>
      <c r="B35" s="90" t="s">
        <v>232</v>
      </c>
      <c r="C35" s="58" t="s">
        <v>92</v>
      </c>
      <c r="D35" s="58" t="s">
        <v>133</v>
      </c>
      <c r="E35" s="58" t="s">
        <v>136</v>
      </c>
      <c r="F35" s="58" t="s">
        <v>131</v>
      </c>
      <c r="G35" s="59"/>
      <c r="H35" s="132"/>
    </row>
    <row r="36" spans="1:8" s="133" customFormat="1" ht="12.75" hidden="1">
      <c r="A36" s="74" t="s">
        <v>137</v>
      </c>
      <c r="B36" s="134" t="s">
        <v>232</v>
      </c>
      <c r="C36" s="75" t="s">
        <v>92</v>
      </c>
      <c r="D36" s="75" t="s">
        <v>138</v>
      </c>
      <c r="E36" s="75"/>
      <c r="F36" s="75"/>
      <c r="G36" s="76">
        <f>SUM(G37)</f>
        <v>0</v>
      </c>
      <c r="H36" s="132"/>
    </row>
    <row r="37" spans="1:8" s="133" customFormat="1" ht="12.75" hidden="1">
      <c r="A37" s="54" t="s">
        <v>139</v>
      </c>
      <c r="B37" s="88" t="s">
        <v>232</v>
      </c>
      <c r="C37" s="68" t="s">
        <v>92</v>
      </c>
      <c r="D37" s="68" t="s">
        <v>138</v>
      </c>
      <c r="E37" s="68" t="s">
        <v>140</v>
      </c>
      <c r="F37" s="55"/>
      <c r="G37" s="56">
        <f>SUM(G38)</f>
        <v>0</v>
      </c>
      <c r="H37" s="132"/>
    </row>
    <row r="38" spans="1:8" s="133" customFormat="1" ht="12.75" hidden="1">
      <c r="A38" s="54" t="s">
        <v>141</v>
      </c>
      <c r="B38" s="88" t="s">
        <v>232</v>
      </c>
      <c r="C38" s="55" t="s">
        <v>92</v>
      </c>
      <c r="D38" s="55" t="s">
        <v>138</v>
      </c>
      <c r="E38" s="55" t="s">
        <v>142</v>
      </c>
      <c r="F38" s="55"/>
      <c r="G38" s="56">
        <f>SUM(G39)</f>
        <v>0</v>
      </c>
      <c r="H38" s="132"/>
    </row>
    <row r="39" spans="1:8" ht="12.75" hidden="1">
      <c r="A39" s="54" t="s">
        <v>143</v>
      </c>
      <c r="B39" s="88" t="s">
        <v>232</v>
      </c>
      <c r="C39" s="55" t="s">
        <v>92</v>
      </c>
      <c r="D39" s="55" t="s">
        <v>138</v>
      </c>
      <c r="E39" s="55" t="s">
        <v>144</v>
      </c>
      <c r="F39" s="55"/>
      <c r="G39" s="56">
        <f>SUM(G40)</f>
        <v>0</v>
      </c>
      <c r="H39" s="135"/>
    </row>
    <row r="40" spans="1:8" s="133" customFormat="1" ht="12.75" hidden="1">
      <c r="A40" s="57" t="s">
        <v>99</v>
      </c>
      <c r="B40" s="90" t="s">
        <v>232</v>
      </c>
      <c r="C40" s="58" t="s">
        <v>92</v>
      </c>
      <c r="D40" s="58" t="s">
        <v>138</v>
      </c>
      <c r="E40" s="58" t="s">
        <v>144</v>
      </c>
      <c r="F40" s="58" t="s">
        <v>100</v>
      </c>
      <c r="G40" s="59"/>
      <c r="H40" s="132"/>
    </row>
    <row r="41" spans="1:8" s="133" customFormat="1" ht="12">
      <c r="A41" s="74" t="s">
        <v>137</v>
      </c>
      <c r="B41" s="136" t="s">
        <v>232</v>
      </c>
      <c r="C41" s="75" t="s">
        <v>92</v>
      </c>
      <c r="D41" s="75" t="s">
        <v>138</v>
      </c>
      <c r="E41" s="75"/>
      <c r="F41" s="75"/>
      <c r="G41" s="76">
        <f>SUM(G42)+G46</f>
        <v>22</v>
      </c>
      <c r="H41" s="132"/>
    </row>
    <row r="42" spans="1:8" s="133" customFormat="1" ht="34.5">
      <c r="A42" s="77" t="s">
        <v>145</v>
      </c>
      <c r="B42" s="137" t="s">
        <v>232</v>
      </c>
      <c r="C42" s="68" t="s">
        <v>92</v>
      </c>
      <c r="D42" s="68" t="s">
        <v>138</v>
      </c>
      <c r="E42" s="68" t="s">
        <v>146</v>
      </c>
      <c r="F42" s="68"/>
      <c r="G42" s="56">
        <f>G43</f>
        <v>20</v>
      </c>
      <c r="H42" s="132"/>
    </row>
    <row r="43" spans="1:8" s="133" customFormat="1" ht="34.5">
      <c r="A43" s="77" t="s">
        <v>147</v>
      </c>
      <c r="B43" s="137" t="s">
        <v>232</v>
      </c>
      <c r="C43" s="68" t="s">
        <v>92</v>
      </c>
      <c r="D43" s="68" t="s">
        <v>138</v>
      </c>
      <c r="E43" s="68" t="s">
        <v>148</v>
      </c>
      <c r="F43" s="68"/>
      <c r="G43" s="56">
        <f>SUM(G44)</f>
        <v>20</v>
      </c>
      <c r="H43" s="132"/>
    </row>
    <row r="44" spans="1:8" s="133" customFormat="1" ht="23.25">
      <c r="A44" s="77" t="s">
        <v>149</v>
      </c>
      <c r="B44" s="137" t="s">
        <v>232</v>
      </c>
      <c r="C44" s="68" t="s">
        <v>92</v>
      </c>
      <c r="D44" s="68" t="s">
        <v>138</v>
      </c>
      <c r="E44" s="68" t="s">
        <v>150</v>
      </c>
      <c r="F44" s="68"/>
      <c r="G44" s="56">
        <f>SUM(G45)</f>
        <v>20</v>
      </c>
      <c r="H44" s="132"/>
    </row>
    <row r="45" spans="1:8" s="133" customFormat="1" ht="23.25">
      <c r="A45" s="57" t="s">
        <v>99</v>
      </c>
      <c r="B45" s="138" t="s">
        <v>232</v>
      </c>
      <c r="C45" s="58" t="s">
        <v>92</v>
      </c>
      <c r="D45" s="58" t="s">
        <v>138</v>
      </c>
      <c r="E45" s="58" t="s">
        <v>150</v>
      </c>
      <c r="F45" s="58" t="s">
        <v>100</v>
      </c>
      <c r="G45" s="59">
        <v>20</v>
      </c>
      <c r="H45" s="132"/>
    </row>
    <row r="46" spans="1:8" s="133" customFormat="1" ht="23.25">
      <c r="A46" s="54" t="s">
        <v>139</v>
      </c>
      <c r="B46" s="137" t="s">
        <v>232</v>
      </c>
      <c r="C46" s="55" t="s">
        <v>92</v>
      </c>
      <c r="D46" s="55" t="s">
        <v>138</v>
      </c>
      <c r="E46" s="55" t="s">
        <v>140</v>
      </c>
      <c r="F46" s="58"/>
      <c r="G46" s="56">
        <f>SUM(G47)</f>
        <v>2</v>
      </c>
      <c r="H46" s="132"/>
    </row>
    <row r="47" spans="1:8" s="133" customFormat="1" ht="12">
      <c r="A47" s="54" t="s">
        <v>141</v>
      </c>
      <c r="B47" s="137" t="s">
        <v>232</v>
      </c>
      <c r="C47" s="55" t="s">
        <v>92</v>
      </c>
      <c r="D47" s="55" t="s">
        <v>138</v>
      </c>
      <c r="E47" s="55" t="s">
        <v>142</v>
      </c>
      <c r="F47" s="55"/>
      <c r="G47" s="56">
        <f>SUM(G48)</f>
        <v>2</v>
      </c>
      <c r="H47" s="132"/>
    </row>
    <row r="48" spans="1:8" s="133" customFormat="1" ht="12">
      <c r="A48" s="78" t="s">
        <v>143</v>
      </c>
      <c r="B48" s="137" t="s">
        <v>232</v>
      </c>
      <c r="C48" s="79" t="s">
        <v>92</v>
      </c>
      <c r="D48" s="79" t="s">
        <v>138</v>
      </c>
      <c r="E48" s="79" t="s">
        <v>144</v>
      </c>
      <c r="F48" s="79"/>
      <c r="G48" s="80">
        <f>SUM(G49)</f>
        <v>2</v>
      </c>
      <c r="H48" s="132"/>
    </row>
    <row r="49" spans="1:8" s="133" customFormat="1" ht="23.25">
      <c r="A49" s="57" t="s">
        <v>99</v>
      </c>
      <c r="B49" s="138" t="s">
        <v>232</v>
      </c>
      <c r="C49" s="58" t="s">
        <v>92</v>
      </c>
      <c r="D49" s="58" t="s">
        <v>138</v>
      </c>
      <c r="E49" s="58" t="s">
        <v>144</v>
      </c>
      <c r="F49" s="58" t="s">
        <v>100</v>
      </c>
      <c r="G49" s="59">
        <v>2</v>
      </c>
      <c r="H49" s="132"/>
    </row>
    <row r="50" spans="1:8" s="133" customFormat="1" ht="11.25">
      <c r="A50" s="57"/>
      <c r="B50" s="90"/>
      <c r="C50" s="58"/>
      <c r="D50" s="58"/>
      <c r="E50" s="58"/>
      <c r="F50" s="58"/>
      <c r="G50" s="59"/>
      <c r="H50" s="132"/>
    </row>
    <row r="51" spans="1:8" s="133" customFormat="1" ht="11.25">
      <c r="A51" s="81" t="s">
        <v>151</v>
      </c>
      <c r="B51" s="48" t="s">
        <v>232</v>
      </c>
      <c r="C51" s="48" t="s">
        <v>94</v>
      </c>
      <c r="D51" s="48"/>
      <c r="E51" s="48"/>
      <c r="F51" s="48"/>
      <c r="G51" s="49">
        <f>SUM(G52)</f>
        <v>185</v>
      </c>
      <c r="H51" s="132"/>
    </row>
    <row r="52" spans="1:8" s="133" customFormat="1" ht="11.25">
      <c r="A52" s="82" t="s">
        <v>152</v>
      </c>
      <c r="B52" s="52" t="s">
        <v>232</v>
      </c>
      <c r="C52" s="52" t="s">
        <v>94</v>
      </c>
      <c r="D52" s="52" t="s">
        <v>102</v>
      </c>
      <c r="E52" s="52"/>
      <c r="F52" s="52"/>
      <c r="G52" s="53">
        <f>SUM(G53)</f>
        <v>185</v>
      </c>
      <c r="H52" s="132"/>
    </row>
    <row r="53" spans="1:8" ht="23.25">
      <c r="A53" s="54" t="s">
        <v>153</v>
      </c>
      <c r="B53" s="88" t="s">
        <v>232</v>
      </c>
      <c r="C53" s="55" t="s">
        <v>94</v>
      </c>
      <c r="D53" s="55" t="s">
        <v>102</v>
      </c>
      <c r="E53" s="55" t="s">
        <v>154</v>
      </c>
      <c r="F53" s="55"/>
      <c r="G53" s="56">
        <f>SUM(G54)</f>
        <v>185</v>
      </c>
      <c r="H53" s="135"/>
    </row>
    <row r="54" spans="1:8" ht="23.25">
      <c r="A54" s="54" t="s">
        <v>253</v>
      </c>
      <c r="B54" s="88" t="s">
        <v>232</v>
      </c>
      <c r="C54" s="55" t="s">
        <v>94</v>
      </c>
      <c r="D54" s="55" t="s">
        <v>102</v>
      </c>
      <c r="E54" s="55" t="s">
        <v>156</v>
      </c>
      <c r="F54" s="55"/>
      <c r="G54" s="56">
        <f>SUM(G55)</f>
        <v>185</v>
      </c>
      <c r="H54" s="135"/>
    </row>
    <row r="55" spans="1:8" ht="23.25">
      <c r="A55" s="57" t="s">
        <v>99</v>
      </c>
      <c r="B55" s="90" t="s">
        <v>232</v>
      </c>
      <c r="C55" s="58" t="s">
        <v>94</v>
      </c>
      <c r="D55" s="58" t="s">
        <v>102</v>
      </c>
      <c r="E55" s="58" t="s">
        <v>156</v>
      </c>
      <c r="F55" s="58" t="s">
        <v>100</v>
      </c>
      <c r="G55" s="59">
        <v>185</v>
      </c>
      <c r="H55" s="135"/>
    </row>
    <row r="56" spans="1:8" ht="9.75" customHeight="1">
      <c r="A56" s="57"/>
      <c r="B56" s="90"/>
      <c r="C56" s="58"/>
      <c r="D56" s="58"/>
      <c r="E56" s="58"/>
      <c r="F56" s="58"/>
      <c r="G56" s="59"/>
      <c r="H56" s="135"/>
    </row>
    <row r="57" spans="1:8" ht="23.25">
      <c r="A57" s="47" t="s">
        <v>157</v>
      </c>
      <c r="B57" s="130" t="s">
        <v>232</v>
      </c>
      <c r="C57" s="48" t="s">
        <v>102</v>
      </c>
      <c r="D57" s="48"/>
      <c r="E57" s="48"/>
      <c r="F57" s="48"/>
      <c r="G57" s="49">
        <f>SUM(G58,G67)</f>
        <v>139</v>
      </c>
      <c r="H57" s="135"/>
    </row>
    <row r="58" spans="1:8" ht="45.75">
      <c r="A58" s="51" t="s">
        <v>158</v>
      </c>
      <c r="B58" s="86" t="s">
        <v>232</v>
      </c>
      <c r="C58" s="86" t="s">
        <v>102</v>
      </c>
      <c r="D58" s="86" t="s">
        <v>159</v>
      </c>
      <c r="E58" s="86"/>
      <c r="F58" s="86"/>
      <c r="G58" s="87">
        <f>SUM(G59,G64)</f>
        <v>70</v>
      </c>
      <c r="H58" s="135"/>
    </row>
    <row r="59" spans="1:8" ht="34.5">
      <c r="A59" s="54" t="s">
        <v>160</v>
      </c>
      <c r="B59" s="88" t="s">
        <v>232</v>
      </c>
      <c r="C59" s="88" t="s">
        <v>102</v>
      </c>
      <c r="D59" s="88" t="s">
        <v>159</v>
      </c>
      <c r="E59" s="88" t="s">
        <v>161</v>
      </c>
      <c r="F59" s="88"/>
      <c r="G59" s="89">
        <f>SUM(G60,G62)</f>
        <v>49</v>
      </c>
      <c r="H59" s="135"/>
    </row>
    <row r="60" spans="1:8" ht="34.5">
      <c r="A60" s="54" t="s">
        <v>162</v>
      </c>
      <c r="B60" s="88" t="s">
        <v>232</v>
      </c>
      <c r="C60" s="88" t="s">
        <v>102</v>
      </c>
      <c r="D60" s="88" t="s">
        <v>159</v>
      </c>
      <c r="E60" s="88" t="s">
        <v>163</v>
      </c>
      <c r="F60" s="88"/>
      <c r="G60" s="89">
        <f>SUM(G61)</f>
        <v>25</v>
      </c>
      <c r="H60" s="135"/>
    </row>
    <row r="61" spans="1:8" ht="23.25">
      <c r="A61" s="57" t="s">
        <v>99</v>
      </c>
      <c r="B61" s="90" t="s">
        <v>232</v>
      </c>
      <c r="C61" s="90" t="s">
        <v>102</v>
      </c>
      <c r="D61" s="90" t="s">
        <v>159</v>
      </c>
      <c r="E61" s="90" t="s">
        <v>163</v>
      </c>
      <c r="F61" s="90" t="s">
        <v>100</v>
      </c>
      <c r="G61" s="91">
        <v>25</v>
      </c>
      <c r="H61" s="135"/>
    </row>
    <row r="62" spans="1:8" ht="34.5">
      <c r="A62" s="54" t="s">
        <v>164</v>
      </c>
      <c r="B62" s="88" t="s">
        <v>232</v>
      </c>
      <c r="C62" s="88" t="s">
        <v>102</v>
      </c>
      <c r="D62" s="88" t="s">
        <v>159</v>
      </c>
      <c r="E62" s="88" t="s">
        <v>165</v>
      </c>
      <c r="F62" s="88"/>
      <c r="G62" s="89">
        <f>SUM(G63)</f>
        <v>24</v>
      </c>
      <c r="H62" s="135"/>
    </row>
    <row r="63" spans="1:8" ht="23.25">
      <c r="A63" s="57" t="s">
        <v>99</v>
      </c>
      <c r="B63" s="90" t="s">
        <v>232</v>
      </c>
      <c r="C63" s="90" t="s">
        <v>102</v>
      </c>
      <c r="D63" s="90" t="s">
        <v>159</v>
      </c>
      <c r="E63" s="90" t="s">
        <v>165</v>
      </c>
      <c r="F63" s="90" t="s">
        <v>100</v>
      </c>
      <c r="G63" s="91">
        <v>24</v>
      </c>
      <c r="H63" s="135"/>
    </row>
    <row r="64" spans="1:8" ht="12.75">
      <c r="A64" s="54" t="s">
        <v>166</v>
      </c>
      <c r="B64" s="88" t="s">
        <v>232</v>
      </c>
      <c r="C64" s="88" t="s">
        <v>102</v>
      </c>
      <c r="D64" s="88" t="s">
        <v>159</v>
      </c>
      <c r="E64" s="88" t="s">
        <v>167</v>
      </c>
      <c r="F64" s="88"/>
      <c r="G64" s="89">
        <f>SUM(G65)</f>
        <v>21</v>
      </c>
      <c r="H64" s="135"/>
    </row>
    <row r="65" spans="1:8" ht="23.25">
      <c r="A65" s="54" t="s">
        <v>168</v>
      </c>
      <c r="B65" s="88" t="s">
        <v>232</v>
      </c>
      <c r="C65" s="88" t="s">
        <v>102</v>
      </c>
      <c r="D65" s="88" t="s">
        <v>159</v>
      </c>
      <c r="E65" s="88" t="s">
        <v>169</v>
      </c>
      <c r="F65" s="88"/>
      <c r="G65" s="89">
        <f>SUM(G66)</f>
        <v>21</v>
      </c>
      <c r="H65" s="135"/>
    </row>
    <row r="66" spans="1:8" ht="23.25">
      <c r="A66" s="57" t="s">
        <v>99</v>
      </c>
      <c r="B66" s="90" t="s">
        <v>232</v>
      </c>
      <c r="C66" s="90" t="s">
        <v>102</v>
      </c>
      <c r="D66" s="90" t="s">
        <v>159</v>
      </c>
      <c r="E66" s="90" t="s">
        <v>169</v>
      </c>
      <c r="F66" s="90" t="s">
        <v>100</v>
      </c>
      <c r="G66" s="91">
        <v>21</v>
      </c>
      <c r="H66" s="135"/>
    </row>
    <row r="67" spans="1:8" ht="34.5">
      <c r="A67" s="51" t="s">
        <v>170</v>
      </c>
      <c r="B67" s="86" t="s">
        <v>232</v>
      </c>
      <c r="C67" s="86" t="s">
        <v>102</v>
      </c>
      <c r="D67" s="86" t="s">
        <v>138</v>
      </c>
      <c r="E67" s="86"/>
      <c r="F67" s="86"/>
      <c r="G67" s="87">
        <f>SUM(G68)</f>
        <v>69</v>
      </c>
      <c r="H67" s="135"/>
    </row>
    <row r="68" spans="1:8" ht="34.5">
      <c r="A68" s="54" t="s">
        <v>171</v>
      </c>
      <c r="B68" s="88" t="s">
        <v>232</v>
      </c>
      <c r="C68" s="88" t="s">
        <v>102</v>
      </c>
      <c r="D68" s="88" t="s">
        <v>138</v>
      </c>
      <c r="E68" s="88" t="s">
        <v>172</v>
      </c>
      <c r="F68" s="88"/>
      <c r="G68" s="89">
        <f>SUM(G71,G69)</f>
        <v>69</v>
      </c>
      <c r="H68" s="135"/>
    </row>
    <row r="69" spans="1:8" ht="23.25">
      <c r="A69" s="54" t="s">
        <v>173</v>
      </c>
      <c r="B69" s="88" t="s">
        <v>232</v>
      </c>
      <c r="C69" s="55" t="s">
        <v>102</v>
      </c>
      <c r="D69" s="55" t="s">
        <v>138</v>
      </c>
      <c r="E69" s="88" t="s">
        <v>174</v>
      </c>
      <c r="F69" s="88"/>
      <c r="G69" s="56">
        <f>SUM(G70)</f>
        <v>42</v>
      </c>
      <c r="H69" s="135"/>
    </row>
    <row r="70" spans="1:8" ht="23.25">
      <c r="A70" s="57" t="s">
        <v>99</v>
      </c>
      <c r="B70" s="90" t="s">
        <v>232</v>
      </c>
      <c r="C70" s="58" t="s">
        <v>102</v>
      </c>
      <c r="D70" s="58" t="s">
        <v>138</v>
      </c>
      <c r="E70" s="90" t="s">
        <v>174</v>
      </c>
      <c r="F70" s="90" t="s">
        <v>100</v>
      </c>
      <c r="G70" s="59">
        <v>42</v>
      </c>
      <c r="H70" s="135"/>
    </row>
    <row r="71" spans="1:8" ht="45.75">
      <c r="A71" s="54" t="s">
        <v>175</v>
      </c>
      <c r="B71" s="88" t="s">
        <v>232</v>
      </c>
      <c r="C71" s="88" t="s">
        <v>102</v>
      </c>
      <c r="D71" s="88" t="s">
        <v>138</v>
      </c>
      <c r="E71" s="88" t="s">
        <v>176</v>
      </c>
      <c r="F71" s="90"/>
      <c r="G71" s="92">
        <f>SUM(G72)</f>
        <v>27</v>
      </c>
      <c r="H71" s="135"/>
    </row>
    <row r="72" spans="1:8" ht="23.25">
      <c r="A72" s="57" t="s">
        <v>99</v>
      </c>
      <c r="B72" s="90" t="s">
        <v>232</v>
      </c>
      <c r="C72" s="58" t="s">
        <v>102</v>
      </c>
      <c r="D72" s="58" t="s">
        <v>138</v>
      </c>
      <c r="E72" s="90" t="s">
        <v>176</v>
      </c>
      <c r="F72" s="90" t="s">
        <v>100</v>
      </c>
      <c r="G72" s="59">
        <v>27</v>
      </c>
      <c r="H72" s="135"/>
    </row>
    <row r="73" spans="1:8" ht="12.75">
      <c r="A73" s="57"/>
      <c r="B73" s="90"/>
      <c r="C73" s="58"/>
      <c r="D73" s="58"/>
      <c r="E73" s="90"/>
      <c r="F73" s="90"/>
      <c r="G73" s="59"/>
      <c r="H73" s="135"/>
    </row>
    <row r="74" spans="1:8" ht="12.75">
      <c r="A74" s="47" t="s">
        <v>177</v>
      </c>
      <c r="B74" s="130" t="s">
        <v>232</v>
      </c>
      <c r="C74" s="48" t="s">
        <v>109</v>
      </c>
      <c r="D74" s="48"/>
      <c r="E74" s="48"/>
      <c r="F74" s="48"/>
      <c r="G74" s="49">
        <f>G75</f>
        <v>371</v>
      </c>
      <c r="H74" s="135"/>
    </row>
    <row r="75" spans="1:8" s="133" customFormat="1" ht="23.25">
      <c r="A75" s="51" t="s">
        <v>178</v>
      </c>
      <c r="B75" s="134" t="s">
        <v>232</v>
      </c>
      <c r="C75" s="75" t="s">
        <v>109</v>
      </c>
      <c r="D75" s="75" t="s">
        <v>133</v>
      </c>
      <c r="E75" s="58"/>
      <c r="F75" s="58"/>
      <c r="G75" s="92">
        <v>371</v>
      </c>
      <c r="H75" s="132"/>
    </row>
    <row r="76" spans="1:8" s="133" customFormat="1" ht="23.25">
      <c r="A76" s="77" t="s">
        <v>179</v>
      </c>
      <c r="B76" s="103" t="s">
        <v>232</v>
      </c>
      <c r="C76" s="68" t="s">
        <v>109</v>
      </c>
      <c r="D76" s="68" t="s">
        <v>133</v>
      </c>
      <c r="E76" s="68" t="s">
        <v>180</v>
      </c>
      <c r="F76" s="68"/>
      <c r="G76" s="92">
        <v>371</v>
      </c>
      <c r="H76" s="132"/>
    </row>
    <row r="77" spans="1:8" s="133" customFormat="1" ht="23.25">
      <c r="A77" s="77" t="s">
        <v>181</v>
      </c>
      <c r="B77" s="103" t="s">
        <v>232</v>
      </c>
      <c r="C77" s="68" t="s">
        <v>109</v>
      </c>
      <c r="D77" s="68" t="s">
        <v>133</v>
      </c>
      <c r="E77" s="68" t="s">
        <v>182</v>
      </c>
      <c r="F77" s="68"/>
      <c r="G77" s="92">
        <v>371</v>
      </c>
      <c r="H77" s="132"/>
    </row>
    <row r="78" spans="1:8" s="133" customFormat="1" ht="23.25">
      <c r="A78" s="77" t="s">
        <v>181</v>
      </c>
      <c r="B78" s="103" t="s">
        <v>232</v>
      </c>
      <c r="C78" s="68" t="s">
        <v>109</v>
      </c>
      <c r="D78" s="68" t="s">
        <v>133</v>
      </c>
      <c r="E78" s="68" t="s">
        <v>254</v>
      </c>
      <c r="F78" s="68"/>
      <c r="G78" s="92">
        <v>371</v>
      </c>
      <c r="H78" s="132"/>
    </row>
    <row r="79" spans="1:8" s="133" customFormat="1" ht="23.25">
      <c r="A79" s="57" t="s">
        <v>99</v>
      </c>
      <c r="B79" s="90" t="s">
        <v>232</v>
      </c>
      <c r="C79" s="58" t="s">
        <v>109</v>
      </c>
      <c r="D79" s="58" t="s">
        <v>133</v>
      </c>
      <c r="E79" s="58" t="s">
        <v>255</v>
      </c>
      <c r="F79" s="58" t="s">
        <v>100</v>
      </c>
      <c r="G79" s="59">
        <v>371</v>
      </c>
      <c r="H79" s="132"/>
    </row>
    <row r="80" spans="1:8" ht="12.75">
      <c r="A80" s="81" t="s">
        <v>184</v>
      </c>
      <c r="B80" s="48" t="s">
        <v>232</v>
      </c>
      <c r="C80" s="48" t="s">
        <v>185</v>
      </c>
      <c r="D80" s="48"/>
      <c r="E80" s="48"/>
      <c r="F80" s="48"/>
      <c r="G80" s="49">
        <f>G81</f>
        <v>12469</v>
      </c>
      <c r="H80" s="135"/>
    </row>
    <row r="81" spans="1:8" ht="12.75">
      <c r="A81" s="51" t="s">
        <v>186</v>
      </c>
      <c r="B81" s="86" t="s">
        <v>232</v>
      </c>
      <c r="C81" s="52" t="s">
        <v>185</v>
      </c>
      <c r="D81" s="52" t="s">
        <v>102</v>
      </c>
      <c r="E81" s="52"/>
      <c r="F81" s="52"/>
      <c r="G81" s="53">
        <f>SUM(G82)</f>
        <v>12469</v>
      </c>
      <c r="H81" s="135"/>
    </row>
    <row r="82" spans="1:8" s="133" customFormat="1" ht="12">
      <c r="A82" s="54" t="s">
        <v>186</v>
      </c>
      <c r="B82" s="88" t="s">
        <v>232</v>
      </c>
      <c r="C82" s="55" t="s">
        <v>185</v>
      </c>
      <c r="D82" s="55" t="s">
        <v>102</v>
      </c>
      <c r="E82" s="55" t="s">
        <v>187</v>
      </c>
      <c r="F82" s="55"/>
      <c r="G82" s="56">
        <f>SUM(G83,G85,G87,G89,G91,G93)</f>
        <v>12469</v>
      </c>
      <c r="H82" s="132"/>
    </row>
    <row r="83" spans="1:8" s="133" customFormat="1" ht="12">
      <c r="A83" s="54" t="s">
        <v>188</v>
      </c>
      <c r="B83" s="88" t="s">
        <v>232</v>
      </c>
      <c r="C83" s="55" t="s">
        <v>185</v>
      </c>
      <c r="D83" s="55" t="s">
        <v>102</v>
      </c>
      <c r="E83" s="55" t="s">
        <v>189</v>
      </c>
      <c r="F83" s="55"/>
      <c r="G83" s="56">
        <f>SUM(G84)</f>
        <v>2576</v>
      </c>
      <c r="H83" s="132"/>
    </row>
    <row r="84" spans="1:8" ht="23.25">
      <c r="A84" s="57" t="s">
        <v>99</v>
      </c>
      <c r="B84" s="139" t="s">
        <v>232</v>
      </c>
      <c r="C84" s="58" t="s">
        <v>185</v>
      </c>
      <c r="D84" s="58" t="s">
        <v>102</v>
      </c>
      <c r="E84" s="58" t="s">
        <v>190</v>
      </c>
      <c r="F84" s="58" t="s">
        <v>100</v>
      </c>
      <c r="G84" s="59">
        <v>2576</v>
      </c>
      <c r="H84" s="135"/>
    </row>
    <row r="85" spans="1:8" s="133" customFormat="1" ht="12">
      <c r="A85" s="54" t="s">
        <v>191</v>
      </c>
      <c r="B85" s="88" t="s">
        <v>232</v>
      </c>
      <c r="C85" s="55" t="s">
        <v>185</v>
      </c>
      <c r="D85" s="55" t="s">
        <v>102</v>
      </c>
      <c r="E85" s="55" t="s">
        <v>192</v>
      </c>
      <c r="F85" s="55"/>
      <c r="G85" s="56">
        <f>G86</f>
        <v>4600</v>
      </c>
      <c r="H85" s="132"/>
    </row>
    <row r="86" spans="1:8" ht="23.25">
      <c r="A86" s="57" t="s">
        <v>99</v>
      </c>
      <c r="B86" s="139" t="s">
        <v>232</v>
      </c>
      <c r="C86" s="58" t="s">
        <v>185</v>
      </c>
      <c r="D86" s="58" t="s">
        <v>102</v>
      </c>
      <c r="E86" s="58" t="s">
        <v>193</v>
      </c>
      <c r="F86" s="58" t="s">
        <v>100</v>
      </c>
      <c r="G86" s="59">
        <v>4600</v>
      </c>
      <c r="H86" s="135"/>
    </row>
    <row r="87" spans="1:8" ht="12.75">
      <c r="A87" s="54" t="s">
        <v>194</v>
      </c>
      <c r="B87" s="88" t="s">
        <v>232</v>
      </c>
      <c r="C87" s="55" t="s">
        <v>185</v>
      </c>
      <c r="D87" s="55" t="s">
        <v>102</v>
      </c>
      <c r="E87" s="55" t="s">
        <v>195</v>
      </c>
      <c r="F87" s="55"/>
      <c r="G87" s="56">
        <f>SUM(G88)</f>
        <v>290</v>
      </c>
      <c r="H87" s="135"/>
    </row>
    <row r="88" spans="1:8" ht="23.25">
      <c r="A88" s="57" t="s">
        <v>99</v>
      </c>
      <c r="B88" s="139" t="s">
        <v>232</v>
      </c>
      <c r="C88" s="58" t="s">
        <v>185</v>
      </c>
      <c r="D88" s="58" t="s">
        <v>102</v>
      </c>
      <c r="E88" s="58" t="s">
        <v>196</v>
      </c>
      <c r="F88" s="58" t="s">
        <v>100</v>
      </c>
      <c r="G88" s="59">
        <v>290</v>
      </c>
      <c r="H88" s="135"/>
    </row>
    <row r="89" spans="1:8" ht="12.75">
      <c r="A89" s="54" t="s">
        <v>197</v>
      </c>
      <c r="B89" s="88" t="s">
        <v>232</v>
      </c>
      <c r="C89" s="55" t="s">
        <v>185</v>
      </c>
      <c r="D89" s="55" t="s">
        <v>102</v>
      </c>
      <c r="E89" s="55" t="s">
        <v>198</v>
      </c>
      <c r="F89" s="55"/>
      <c r="G89" s="56">
        <f>SUM(G90)</f>
        <v>400</v>
      </c>
      <c r="H89" s="135"/>
    </row>
    <row r="90" spans="1:8" ht="23.25">
      <c r="A90" s="57" t="s">
        <v>99</v>
      </c>
      <c r="B90" s="139" t="s">
        <v>232</v>
      </c>
      <c r="C90" s="58" t="s">
        <v>185</v>
      </c>
      <c r="D90" s="58" t="s">
        <v>102</v>
      </c>
      <c r="E90" s="58" t="s">
        <v>199</v>
      </c>
      <c r="F90" s="58" t="s">
        <v>100</v>
      </c>
      <c r="G90" s="59">
        <v>400</v>
      </c>
      <c r="H90" s="135"/>
    </row>
    <row r="91" spans="1:8" ht="23.25">
      <c r="A91" s="54" t="s">
        <v>200</v>
      </c>
      <c r="B91" s="88" t="s">
        <v>232</v>
      </c>
      <c r="C91" s="55" t="s">
        <v>185</v>
      </c>
      <c r="D91" s="55" t="s">
        <v>102</v>
      </c>
      <c r="E91" s="55" t="s">
        <v>201</v>
      </c>
      <c r="F91" s="55"/>
      <c r="G91" s="56">
        <f>SUM(G92)</f>
        <v>4603</v>
      </c>
      <c r="H91" s="135"/>
    </row>
    <row r="92" spans="1:8" ht="23.25">
      <c r="A92" s="57" t="s">
        <v>99</v>
      </c>
      <c r="B92" s="139" t="s">
        <v>232</v>
      </c>
      <c r="C92" s="58" t="s">
        <v>185</v>
      </c>
      <c r="D92" s="58" t="s">
        <v>102</v>
      </c>
      <c r="E92" s="58" t="s">
        <v>202</v>
      </c>
      <c r="F92" s="58" t="s">
        <v>100</v>
      </c>
      <c r="G92" s="59">
        <v>4603</v>
      </c>
      <c r="H92" s="135"/>
    </row>
    <row r="93" spans="1:8" ht="12.75" hidden="1">
      <c r="A93" s="54"/>
      <c r="B93" s="88"/>
      <c r="C93" s="55"/>
      <c r="D93" s="55"/>
      <c r="E93" s="55"/>
      <c r="F93" s="55"/>
      <c r="G93" s="89"/>
      <c r="H93" s="135"/>
    </row>
    <row r="94" spans="1:8" ht="11.25" customHeight="1">
      <c r="A94" s="57"/>
      <c r="B94" s="88"/>
      <c r="C94" s="58"/>
      <c r="D94" s="58"/>
      <c r="E94" s="58"/>
      <c r="F94" s="58"/>
      <c r="G94" s="91"/>
      <c r="H94" s="135"/>
    </row>
    <row r="95" spans="1:8" ht="12.75">
      <c r="A95" s="81" t="s">
        <v>203</v>
      </c>
      <c r="B95" s="48" t="s">
        <v>232</v>
      </c>
      <c r="C95" s="48" t="s">
        <v>119</v>
      </c>
      <c r="D95" s="48"/>
      <c r="E95" s="48"/>
      <c r="F95" s="48"/>
      <c r="G95" s="49">
        <f>SUM(G96)</f>
        <v>39</v>
      </c>
      <c r="H95" s="135"/>
    </row>
    <row r="96" spans="1:8" ht="12.75">
      <c r="A96" s="82" t="s">
        <v>204</v>
      </c>
      <c r="B96" s="52" t="s">
        <v>232</v>
      </c>
      <c r="C96" s="52" t="s">
        <v>119</v>
      </c>
      <c r="D96" s="52" t="s">
        <v>119</v>
      </c>
      <c r="E96" s="52"/>
      <c r="F96" s="52"/>
      <c r="G96" s="53">
        <f>SUM(G97)</f>
        <v>39</v>
      </c>
      <c r="H96" s="135"/>
    </row>
    <row r="97" spans="1:8" ht="17.25" customHeight="1">
      <c r="A97" s="54" t="s">
        <v>205</v>
      </c>
      <c r="B97" s="88" t="s">
        <v>232</v>
      </c>
      <c r="C97" s="55" t="s">
        <v>119</v>
      </c>
      <c r="D97" s="55" t="s">
        <v>119</v>
      </c>
      <c r="E97" s="55" t="s">
        <v>206</v>
      </c>
      <c r="F97" s="55"/>
      <c r="G97" s="56">
        <f>SUM(G98)</f>
        <v>39</v>
      </c>
      <c r="H97" s="135"/>
    </row>
    <row r="98" spans="1:8" ht="12.75">
      <c r="A98" s="54" t="s">
        <v>207</v>
      </c>
      <c r="B98" s="88" t="s">
        <v>232</v>
      </c>
      <c r="C98" s="55" t="s">
        <v>119</v>
      </c>
      <c r="D98" s="55" t="s">
        <v>119</v>
      </c>
      <c r="E98" s="55" t="s">
        <v>208</v>
      </c>
      <c r="F98" s="55"/>
      <c r="G98" s="56">
        <f>SUM(G99)</f>
        <v>39</v>
      </c>
      <c r="H98" s="135"/>
    </row>
    <row r="99" spans="1:8" ht="23.25">
      <c r="A99" s="57" t="s">
        <v>99</v>
      </c>
      <c r="B99" s="90" t="s">
        <v>232</v>
      </c>
      <c r="C99" s="58" t="s">
        <v>119</v>
      </c>
      <c r="D99" s="58" t="s">
        <v>119</v>
      </c>
      <c r="E99" s="58" t="s">
        <v>208</v>
      </c>
      <c r="F99" s="58" t="s">
        <v>100</v>
      </c>
      <c r="G99" s="59">
        <v>39</v>
      </c>
      <c r="H99" s="135"/>
    </row>
    <row r="100" spans="1:8" ht="12.75">
      <c r="A100" s="57"/>
      <c r="B100" s="90"/>
      <c r="C100" s="58"/>
      <c r="D100" s="58"/>
      <c r="E100" s="58"/>
      <c r="F100" s="58"/>
      <c r="G100" s="59"/>
      <c r="H100" s="135"/>
    </row>
    <row r="101" spans="1:8" ht="20.25" customHeight="1">
      <c r="A101" s="47" t="s">
        <v>209</v>
      </c>
      <c r="B101" s="130" t="s">
        <v>232</v>
      </c>
      <c r="C101" s="48" t="s">
        <v>210</v>
      </c>
      <c r="D101" s="48"/>
      <c r="E101" s="48"/>
      <c r="F101" s="48"/>
      <c r="G101" s="49">
        <f>G102+G108</f>
        <v>1282</v>
      </c>
      <c r="H101" s="135"/>
    </row>
    <row r="102" spans="1:8" ht="12.75">
      <c r="A102" s="51" t="s">
        <v>211</v>
      </c>
      <c r="B102" s="86" t="s">
        <v>232</v>
      </c>
      <c r="C102" s="52" t="s">
        <v>210</v>
      </c>
      <c r="D102" s="52" t="s">
        <v>92</v>
      </c>
      <c r="E102" s="52"/>
      <c r="F102" s="52"/>
      <c r="G102" s="53">
        <f>G103</f>
        <v>512</v>
      </c>
      <c r="H102" s="135"/>
    </row>
    <row r="103" spans="1:8" ht="23.25">
      <c r="A103" s="54" t="s">
        <v>256</v>
      </c>
      <c r="B103" s="88" t="s">
        <v>232</v>
      </c>
      <c r="C103" s="55" t="s">
        <v>210</v>
      </c>
      <c r="D103" s="55" t="s">
        <v>92</v>
      </c>
      <c r="E103" s="55" t="s">
        <v>213</v>
      </c>
      <c r="F103" s="55"/>
      <c r="G103" s="56">
        <f>SUM(G104)</f>
        <v>512</v>
      </c>
      <c r="H103" s="135"/>
    </row>
    <row r="104" spans="1:8" ht="23.25">
      <c r="A104" s="54" t="s">
        <v>257</v>
      </c>
      <c r="B104" s="88" t="s">
        <v>232</v>
      </c>
      <c r="C104" s="55" t="s">
        <v>210</v>
      </c>
      <c r="D104" s="55" t="s">
        <v>92</v>
      </c>
      <c r="E104" s="55" t="s">
        <v>215</v>
      </c>
      <c r="F104" s="55"/>
      <c r="G104" s="56">
        <f>SUM(G105)</f>
        <v>512</v>
      </c>
      <c r="H104" s="135"/>
    </row>
    <row r="105" spans="1:8" ht="12.75">
      <c r="A105" s="57" t="s">
        <v>130</v>
      </c>
      <c r="B105" s="90" t="s">
        <v>232</v>
      </c>
      <c r="C105" s="58" t="s">
        <v>210</v>
      </c>
      <c r="D105" s="58" t="s">
        <v>92</v>
      </c>
      <c r="E105" s="58" t="s">
        <v>215</v>
      </c>
      <c r="F105" s="58" t="s">
        <v>131</v>
      </c>
      <c r="G105" s="59">
        <v>512</v>
      </c>
      <c r="H105" s="135"/>
    </row>
    <row r="106" spans="1:8" ht="0.75" customHeight="1">
      <c r="A106" s="51"/>
      <c r="B106" s="86"/>
      <c r="C106" s="52"/>
      <c r="D106" s="52"/>
      <c r="E106" s="52"/>
      <c r="F106" s="52"/>
      <c r="G106" s="53"/>
      <c r="H106" s="135"/>
    </row>
    <row r="107" spans="1:8" ht="12.75" hidden="1">
      <c r="A107" s="54"/>
      <c r="B107" s="88"/>
      <c r="C107" s="55"/>
      <c r="D107" s="55"/>
      <c r="E107" s="55"/>
      <c r="F107" s="55"/>
      <c r="G107" s="56"/>
      <c r="H107" s="135"/>
    </row>
    <row r="108" spans="1:8" ht="27.75" customHeight="1">
      <c r="A108" s="51" t="s">
        <v>216</v>
      </c>
      <c r="B108" s="86" t="s">
        <v>232</v>
      </c>
      <c r="C108" s="52" t="s">
        <v>210</v>
      </c>
      <c r="D108" s="52" t="s">
        <v>217</v>
      </c>
      <c r="E108" s="52"/>
      <c r="F108" s="52"/>
      <c r="G108" s="53">
        <f>SUM(G110)</f>
        <v>770</v>
      </c>
      <c r="H108" s="135"/>
    </row>
    <row r="109" spans="1:8" ht="23.25">
      <c r="A109" s="54" t="s">
        <v>218</v>
      </c>
      <c r="B109" s="88" t="s">
        <v>232</v>
      </c>
      <c r="C109" s="55" t="s">
        <v>210</v>
      </c>
      <c r="D109" s="55" t="s">
        <v>217</v>
      </c>
      <c r="E109" s="55" t="s">
        <v>215</v>
      </c>
      <c r="F109" s="55"/>
      <c r="G109" s="56">
        <f>SUM(G110)</f>
        <v>770</v>
      </c>
      <c r="H109" s="135"/>
    </row>
    <row r="110" spans="1:8" ht="23.25">
      <c r="A110" s="57" t="s">
        <v>99</v>
      </c>
      <c r="B110" s="90" t="s">
        <v>232</v>
      </c>
      <c r="C110" s="58" t="s">
        <v>210</v>
      </c>
      <c r="D110" s="58" t="s">
        <v>217</v>
      </c>
      <c r="E110" s="58" t="s">
        <v>215</v>
      </c>
      <c r="F110" s="58" t="s">
        <v>100</v>
      </c>
      <c r="G110" s="59">
        <v>770</v>
      </c>
      <c r="H110" s="135"/>
    </row>
    <row r="111" spans="1:8" ht="23.25">
      <c r="A111" s="47" t="s">
        <v>219</v>
      </c>
      <c r="B111" s="130" t="s">
        <v>232</v>
      </c>
      <c r="C111" s="48" t="s">
        <v>159</v>
      </c>
      <c r="D111" s="48"/>
      <c r="E111" s="58"/>
      <c r="F111" s="58"/>
      <c r="G111" s="98">
        <f>SUM(G112)</f>
        <v>22</v>
      </c>
      <c r="H111" s="135"/>
    </row>
    <row r="112" spans="1:8" ht="12.75">
      <c r="A112" s="51" t="s">
        <v>220</v>
      </c>
      <c r="B112" s="86" t="s">
        <v>232</v>
      </c>
      <c r="C112" s="52" t="s">
        <v>159</v>
      </c>
      <c r="D112" s="52" t="s">
        <v>210</v>
      </c>
      <c r="E112" s="58"/>
      <c r="F112" s="58"/>
      <c r="G112" s="53">
        <f>SUM(G113)</f>
        <v>22</v>
      </c>
      <c r="H112" s="135"/>
    </row>
    <row r="113" spans="1:8" ht="23.25">
      <c r="A113" s="54" t="s">
        <v>221</v>
      </c>
      <c r="B113" s="88" t="s">
        <v>232</v>
      </c>
      <c r="C113" s="55" t="s">
        <v>159</v>
      </c>
      <c r="D113" s="55" t="s">
        <v>210</v>
      </c>
      <c r="E113" s="55" t="s">
        <v>222</v>
      </c>
      <c r="F113" s="55"/>
      <c r="G113" s="56">
        <f>SUM(G114)</f>
        <v>22</v>
      </c>
      <c r="H113" s="135"/>
    </row>
    <row r="114" spans="1:8" ht="23.25">
      <c r="A114" s="54" t="s">
        <v>223</v>
      </c>
      <c r="B114" s="88" t="s">
        <v>232</v>
      </c>
      <c r="C114" s="55" t="s">
        <v>159</v>
      </c>
      <c r="D114" s="55" t="s">
        <v>210</v>
      </c>
      <c r="E114" s="55" t="s">
        <v>224</v>
      </c>
      <c r="F114" s="55"/>
      <c r="G114" s="56">
        <f>SUM(G115)</f>
        <v>22</v>
      </c>
      <c r="H114" s="135"/>
    </row>
    <row r="115" spans="1:8" ht="23.25">
      <c r="A115" s="57" t="s">
        <v>99</v>
      </c>
      <c r="B115" s="90" t="s">
        <v>232</v>
      </c>
      <c r="C115" s="58" t="s">
        <v>159</v>
      </c>
      <c r="D115" s="58" t="s">
        <v>210</v>
      </c>
      <c r="E115" s="58" t="s">
        <v>224</v>
      </c>
      <c r="F115" s="58" t="s">
        <v>100</v>
      </c>
      <c r="G115" s="59">
        <v>22</v>
      </c>
      <c r="H115" s="135"/>
    </row>
    <row r="116" spans="1:8" ht="12.75">
      <c r="A116" s="57"/>
      <c r="B116" s="90"/>
      <c r="C116" s="58"/>
      <c r="D116" s="58"/>
      <c r="E116" s="58"/>
      <c r="F116" s="58"/>
      <c r="G116" s="59"/>
      <c r="H116" s="135"/>
    </row>
    <row r="117" spans="1:8" ht="12.75">
      <c r="A117" s="99" t="s">
        <v>225</v>
      </c>
      <c r="B117" s="140" t="s">
        <v>232</v>
      </c>
      <c r="C117" s="100" t="s">
        <v>125</v>
      </c>
      <c r="D117" s="100"/>
      <c r="E117" s="100"/>
      <c r="F117" s="100"/>
      <c r="G117" s="101">
        <f>SUM(G118)</f>
        <v>1517</v>
      </c>
      <c r="H117" s="135"/>
    </row>
    <row r="118" spans="1:8" ht="12.75">
      <c r="A118" s="74" t="s">
        <v>226</v>
      </c>
      <c r="B118" s="134" t="s">
        <v>232</v>
      </c>
      <c r="C118" s="75" t="s">
        <v>125</v>
      </c>
      <c r="D118" s="75" t="s">
        <v>109</v>
      </c>
      <c r="E118" s="75"/>
      <c r="F118" s="75"/>
      <c r="G118" s="76">
        <f>SUM(G119)</f>
        <v>1517</v>
      </c>
      <c r="H118" s="135"/>
    </row>
    <row r="119" spans="1:8" ht="68.25">
      <c r="A119" s="77" t="s">
        <v>227</v>
      </c>
      <c r="B119" s="103" t="s">
        <v>232</v>
      </c>
      <c r="C119" s="68" t="s">
        <v>125</v>
      </c>
      <c r="D119" s="68" t="s">
        <v>109</v>
      </c>
      <c r="E119" s="68" t="s">
        <v>228</v>
      </c>
      <c r="F119" s="68"/>
      <c r="G119" s="92">
        <f>G125+G131+G133+G135</f>
        <v>1517</v>
      </c>
      <c r="H119" s="135"/>
    </row>
    <row r="120" spans="1:8" ht="12.75" hidden="1">
      <c r="A120" s="77" t="s">
        <v>229</v>
      </c>
      <c r="B120" s="103" t="s">
        <v>232</v>
      </c>
      <c r="C120" s="68" t="s">
        <v>125</v>
      </c>
      <c r="D120" s="68" t="s">
        <v>109</v>
      </c>
      <c r="E120" s="68" t="s">
        <v>230</v>
      </c>
      <c r="F120" s="68"/>
      <c r="G120" s="92">
        <f>SUM(G121)</f>
        <v>0</v>
      </c>
      <c r="H120" s="135"/>
    </row>
    <row r="121" spans="1:8" ht="12.75" hidden="1">
      <c r="A121" s="57" t="s">
        <v>226</v>
      </c>
      <c r="B121" s="90" t="s">
        <v>232</v>
      </c>
      <c r="C121" s="58" t="s">
        <v>125</v>
      </c>
      <c r="D121" s="58" t="s">
        <v>109</v>
      </c>
      <c r="E121" s="58" t="s">
        <v>230</v>
      </c>
      <c r="F121" s="58" t="s">
        <v>235</v>
      </c>
      <c r="G121" s="59"/>
      <c r="H121" s="135"/>
    </row>
    <row r="122" spans="1:8" ht="12.75" hidden="1">
      <c r="A122" s="77" t="s">
        <v>258</v>
      </c>
      <c r="B122" s="88" t="s">
        <v>232</v>
      </c>
      <c r="C122" s="68" t="s">
        <v>125</v>
      </c>
      <c r="D122" s="68" t="s">
        <v>109</v>
      </c>
      <c r="E122" s="68" t="s">
        <v>234</v>
      </c>
      <c r="F122" s="68"/>
      <c r="G122" s="56">
        <f>SUM(G123)</f>
        <v>0</v>
      </c>
      <c r="H122" s="135"/>
    </row>
    <row r="123" spans="1:8" ht="12.75" hidden="1">
      <c r="A123" s="57" t="s">
        <v>226</v>
      </c>
      <c r="B123" s="103" t="s">
        <v>232</v>
      </c>
      <c r="C123" s="58" t="s">
        <v>125</v>
      </c>
      <c r="D123" s="58" t="s">
        <v>109</v>
      </c>
      <c r="E123" s="58" t="s">
        <v>234</v>
      </c>
      <c r="F123" s="58" t="s">
        <v>235</v>
      </c>
      <c r="G123" s="59"/>
      <c r="H123" s="135"/>
    </row>
    <row r="124" spans="1:8" ht="12.75" hidden="1">
      <c r="A124" s="54" t="s">
        <v>236</v>
      </c>
      <c r="B124" s="103" t="s">
        <v>232</v>
      </c>
      <c r="C124" s="68" t="s">
        <v>125</v>
      </c>
      <c r="D124" s="68" t="s">
        <v>109</v>
      </c>
      <c r="E124" s="68" t="s">
        <v>237</v>
      </c>
      <c r="F124" s="68"/>
      <c r="G124" s="92" t="e">
        <f>SUM(#REF!)</f>
        <v>#REF!</v>
      </c>
      <c r="H124" s="135"/>
    </row>
    <row r="125" spans="1:8" ht="41.25" customHeight="1">
      <c r="A125" s="54" t="s">
        <v>231</v>
      </c>
      <c r="B125" s="103" t="s">
        <v>232</v>
      </c>
      <c r="C125" s="68" t="s">
        <v>125</v>
      </c>
      <c r="D125" s="68" t="s">
        <v>109</v>
      </c>
      <c r="E125" s="68" t="s">
        <v>233</v>
      </c>
      <c r="F125" s="68"/>
      <c r="G125" s="92">
        <f>SUM(G126)</f>
        <v>1300</v>
      </c>
      <c r="H125" s="135"/>
    </row>
    <row r="126" spans="1:8" ht="11.25" customHeight="1">
      <c r="A126" s="57" t="s">
        <v>226</v>
      </c>
      <c r="B126" s="90" t="s">
        <v>232</v>
      </c>
      <c r="C126" s="58" t="s">
        <v>125</v>
      </c>
      <c r="D126" s="58" t="s">
        <v>109</v>
      </c>
      <c r="E126" s="58" t="s">
        <v>233</v>
      </c>
      <c r="F126" s="58" t="s">
        <v>235</v>
      </c>
      <c r="G126" s="59">
        <v>1300</v>
      </c>
      <c r="H126" s="135"/>
    </row>
    <row r="127" spans="1:8" ht="12.75" hidden="1">
      <c r="A127" s="77" t="s">
        <v>259</v>
      </c>
      <c r="B127" s="88" t="s">
        <v>232</v>
      </c>
      <c r="C127" s="68" t="s">
        <v>125</v>
      </c>
      <c r="D127" s="68" t="s">
        <v>109</v>
      </c>
      <c r="E127" s="68" t="s">
        <v>260</v>
      </c>
      <c r="F127" s="68"/>
      <c r="G127" s="56">
        <f>SUM(G128)</f>
        <v>0</v>
      </c>
      <c r="H127" s="135"/>
    </row>
    <row r="128" spans="1:8" ht="12.75" hidden="1">
      <c r="A128" s="57" t="s">
        <v>226</v>
      </c>
      <c r="B128" s="90" t="s">
        <v>232</v>
      </c>
      <c r="C128" s="58" t="s">
        <v>125</v>
      </c>
      <c r="D128" s="58" t="s">
        <v>109</v>
      </c>
      <c r="E128" s="58" t="s">
        <v>260</v>
      </c>
      <c r="F128" s="58" t="s">
        <v>235</v>
      </c>
      <c r="G128" s="59"/>
      <c r="H128" s="135"/>
    </row>
    <row r="129" spans="1:8" ht="12.75" hidden="1">
      <c r="A129" s="141" t="s">
        <v>261</v>
      </c>
      <c r="B129" s="88" t="s">
        <v>232</v>
      </c>
      <c r="C129" s="68" t="s">
        <v>125</v>
      </c>
      <c r="D129" s="68" t="s">
        <v>109</v>
      </c>
      <c r="E129" s="68" t="s">
        <v>262</v>
      </c>
      <c r="F129" s="58"/>
      <c r="G129" s="56">
        <f>SUM(G130)</f>
        <v>0</v>
      </c>
      <c r="H129" s="135"/>
    </row>
    <row r="130" spans="1:8" ht="12.75" hidden="1">
      <c r="A130" s="57" t="s">
        <v>226</v>
      </c>
      <c r="B130" s="90" t="s">
        <v>232</v>
      </c>
      <c r="C130" s="58" t="s">
        <v>125</v>
      </c>
      <c r="D130" s="58" t="s">
        <v>109</v>
      </c>
      <c r="E130" s="58" t="s">
        <v>262</v>
      </c>
      <c r="F130" s="58" t="s">
        <v>235</v>
      </c>
      <c r="G130" s="59"/>
      <c r="H130" s="135"/>
    </row>
    <row r="131" spans="1:8" ht="45.75">
      <c r="A131" s="54" t="s">
        <v>239</v>
      </c>
      <c r="B131" s="88" t="s">
        <v>232</v>
      </c>
      <c r="C131" s="55" t="s">
        <v>125</v>
      </c>
      <c r="D131" s="55" t="s">
        <v>109</v>
      </c>
      <c r="E131" s="55" t="s">
        <v>240</v>
      </c>
      <c r="F131" s="55"/>
      <c r="G131" s="56">
        <f>SUM(G132)</f>
        <v>200</v>
      </c>
      <c r="H131" s="135"/>
    </row>
    <row r="132" spans="1:8" ht="12.75">
      <c r="A132" s="57" t="s">
        <v>226</v>
      </c>
      <c r="B132" s="90" t="s">
        <v>232</v>
      </c>
      <c r="C132" s="58" t="s">
        <v>125</v>
      </c>
      <c r="D132" s="58" t="s">
        <v>109</v>
      </c>
      <c r="E132" s="58" t="s">
        <v>240</v>
      </c>
      <c r="F132" s="58" t="s">
        <v>235</v>
      </c>
      <c r="G132" s="59">
        <v>200</v>
      </c>
      <c r="H132" s="135"/>
    </row>
    <row r="133" spans="1:8" ht="57">
      <c r="A133" s="54" t="s">
        <v>241</v>
      </c>
      <c r="B133" s="88" t="s">
        <v>232</v>
      </c>
      <c r="C133" s="55" t="s">
        <v>125</v>
      </c>
      <c r="D133" s="55" t="s">
        <v>109</v>
      </c>
      <c r="E133" s="55" t="s">
        <v>242</v>
      </c>
      <c r="F133" s="55"/>
      <c r="G133" s="56">
        <f>SUM(G134)</f>
        <v>16</v>
      </c>
      <c r="H133" s="135"/>
    </row>
    <row r="134" spans="1:8" ht="12.75">
      <c r="A134" s="57" t="s">
        <v>226</v>
      </c>
      <c r="B134" s="90" t="s">
        <v>232</v>
      </c>
      <c r="C134" s="58" t="s">
        <v>125</v>
      </c>
      <c r="D134" s="58" t="s">
        <v>109</v>
      </c>
      <c r="E134" s="58" t="s">
        <v>242</v>
      </c>
      <c r="F134" s="58" t="s">
        <v>235</v>
      </c>
      <c r="G134" s="59">
        <v>16</v>
      </c>
      <c r="H134" s="135"/>
    </row>
    <row r="135" spans="1:8" ht="57">
      <c r="A135" s="54" t="s">
        <v>243</v>
      </c>
      <c r="B135" s="88" t="s">
        <v>232</v>
      </c>
      <c r="C135" s="55" t="s">
        <v>125</v>
      </c>
      <c r="D135" s="55" t="s">
        <v>109</v>
      </c>
      <c r="E135" s="55" t="s">
        <v>244</v>
      </c>
      <c r="F135" s="55"/>
      <c r="G135" s="56">
        <f>SUM(G136)</f>
        <v>1</v>
      </c>
      <c r="H135" s="135"/>
    </row>
    <row r="136" spans="1:8" ht="12.75">
      <c r="A136" s="57" t="s">
        <v>226</v>
      </c>
      <c r="B136" s="90" t="s">
        <v>232</v>
      </c>
      <c r="C136" s="58" t="s">
        <v>125</v>
      </c>
      <c r="D136" s="58" t="s">
        <v>109</v>
      </c>
      <c r="E136" s="58" t="s">
        <v>244</v>
      </c>
      <c r="F136" s="58" t="s">
        <v>235</v>
      </c>
      <c r="G136" s="59">
        <v>1</v>
      </c>
      <c r="H136" s="135"/>
    </row>
    <row r="137" spans="1:8" s="133" customFormat="1" ht="11.25">
      <c r="A137" s="57"/>
      <c r="B137" s="142"/>
      <c r="C137" s="58"/>
      <c r="D137" s="58"/>
      <c r="E137" s="58"/>
      <c r="F137" s="58"/>
      <c r="G137" s="59"/>
      <c r="H137" s="132"/>
    </row>
    <row r="138" spans="1:8" s="133" customFormat="1" ht="45.75" customHeight="1">
      <c r="A138" s="143" t="s">
        <v>263</v>
      </c>
      <c r="B138" s="144" t="s">
        <v>264</v>
      </c>
      <c r="C138" s="145"/>
      <c r="D138" s="145"/>
      <c r="E138" s="145"/>
      <c r="F138" s="145"/>
      <c r="G138" s="146">
        <f>SUM(G139)</f>
        <v>322</v>
      </c>
      <c r="H138" s="132"/>
    </row>
    <row r="139" spans="1:8" s="133" customFormat="1" ht="12.75">
      <c r="A139" s="47" t="s">
        <v>91</v>
      </c>
      <c r="B139" s="147" t="s">
        <v>264</v>
      </c>
      <c r="C139" s="48" t="s">
        <v>92</v>
      </c>
      <c r="D139" s="48"/>
      <c r="E139" s="48"/>
      <c r="F139" s="48"/>
      <c r="G139" s="49">
        <f>SUM(G140)</f>
        <v>322</v>
      </c>
      <c r="H139" s="132"/>
    </row>
    <row r="140" spans="1:8" s="133" customFormat="1" ht="45.75">
      <c r="A140" s="51" t="s">
        <v>101</v>
      </c>
      <c r="B140" s="148" t="s">
        <v>264</v>
      </c>
      <c r="C140" s="60" t="s">
        <v>92</v>
      </c>
      <c r="D140" s="60" t="s">
        <v>102</v>
      </c>
      <c r="E140" s="60"/>
      <c r="F140" s="60"/>
      <c r="G140" s="61">
        <f>G141</f>
        <v>322</v>
      </c>
      <c r="H140" s="132"/>
    </row>
    <row r="141" spans="1:8" s="133" customFormat="1" ht="34.5">
      <c r="A141" s="54" t="s">
        <v>95</v>
      </c>
      <c r="B141" s="88" t="s">
        <v>264</v>
      </c>
      <c r="C141" s="62" t="s">
        <v>92</v>
      </c>
      <c r="D141" s="62" t="s">
        <v>102</v>
      </c>
      <c r="E141" s="62" t="s">
        <v>96</v>
      </c>
      <c r="F141" s="63"/>
      <c r="G141" s="64">
        <f>G143+G145</f>
        <v>322</v>
      </c>
      <c r="H141" s="132"/>
    </row>
    <row r="142" spans="1:8" s="133" customFormat="1" ht="12">
      <c r="A142" s="54" t="s">
        <v>103</v>
      </c>
      <c r="B142" s="88" t="s">
        <v>264</v>
      </c>
      <c r="C142" s="62" t="s">
        <v>92</v>
      </c>
      <c r="D142" s="62" t="s">
        <v>102</v>
      </c>
      <c r="E142" s="62" t="s">
        <v>104</v>
      </c>
      <c r="F142" s="62"/>
      <c r="G142" s="65">
        <v>30</v>
      </c>
      <c r="H142" s="132"/>
    </row>
    <row r="143" spans="1:8" s="133" customFormat="1" ht="23.25">
      <c r="A143" s="57" t="s">
        <v>99</v>
      </c>
      <c r="B143" s="90" t="s">
        <v>264</v>
      </c>
      <c r="C143" s="58" t="s">
        <v>92</v>
      </c>
      <c r="D143" s="58" t="s">
        <v>102</v>
      </c>
      <c r="E143" s="58" t="s">
        <v>104</v>
      </c>
      <c r="F143" s="58" t="s">
        <v>100</v>
      </c>
      <c r="G143" s="67">
        <v>30</v>
      </c>
      <c r="H143" s="132"/>
    </row>
    <row r="144" spans="1:8" s="133" customFormat="1" ht="45.75">
      <c r="A144" s="54" t="s">
        <v>265</v>
      </c>
      <c r="B144" s="88" t="s">
        <v>264</v>
      </c>
      <c r="C144" s="149" t="s">
        <v>92</v>
      </c>
      <c r="D144" s="149" t="s">
        <v>102</v>
      </c>
      <c r="E144" s="62" t="s">
        <v>106</v>
      </c>
      <c r="F144" s="62"/>
      <c r="G144" s="65">
        <f>G145</f>
        <v>292</v>
      </c>
      <c r="H144" s="132"/>
    </row>
    <row r="145" spans="1:8" s="133" customFormat="1" ht="23.25">
      <c r="A145" s="57" t="s">
        <v>99</v>
      </c>
      <c r="B145" s="90" t="s">
        <v>264</v>
      </c>
      <c r="C145" s="58" t="s">
        <v>92</v>
      </c>
      <c r="D145" s="58" t="s">
        <v>102</v>
      </c>
      <c r="E145" s="58" t="s">
        <v>106</v>
      </c>
      <c r="F145" s="58" t="s">
        <v>100</v>
      </c>
      <c r="G145" s="67">
        <v>292</v>
      </c>
      <c r="H145" s="132"/>
    </row>
    <row r="146" spans="1:8" ht="12.75">
      <c r="A146" s="150" t="s">
        <v>266</v>
      </c>
      <c r="B146" s="151"/>
      <c r="C146" s="152"/>
      <c r="D146" s="152"/>
      <c r="E146" s="152"/>
      <c r="F146" s="152"/>
      <c r="G146" s="153">
        <f>SUM(G138,G8)</f>
        <v>24143</v>
      </c>
      <c r="H146" s="154"/>
    </row>
  </sheetData>
  <mergeCells count="4">
    <mergeCell ref="C1:F1"/>
    <mergeCell ref="C2:G2"/>
    <mergeCell ref="C3:G3"/>
    <mergeCell ref="A5:G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2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75" workbookViewId="0" topLeftCell="A1">
      <selection activeCell="E5" sqref="E5"/>
    </sheetView>
  </sheetViews>
  <sheetFormatPr defaultColWidth="9.00390625" defaultRowHeight="12.75"/>
  <cols>
    <col min="1" max="1" width="25.25390625" style="0" customWidth="1"/>
    <col min="2" max="2" width="58.75390625" style="0" customWidth="1"/>
    <col min="3" max="3" width="14.00390625" style="0" customWidth="1"/>
  </cols>
  <sheetData>
    <row r="1" spans="2:6" ht="12.75" customHeight="1">
      <c r="B1" s="2" t="s">
        <v>267</v>
      </c>
      <c r="C1" s="2"/>
      <c r="E1" s="2"/>
      <c r="F1" s="2"/>
    </row>
    <row r="2" spans="2:6" ht="23.25">
      <c r="B2" s="2" t="s">
        <v>82</v>
      </c>
      <c r="C2" s="2"/>
      <c r="E2" s="2"/>
      <c r="F2" s="2"/>
    </row>
    <row r="3" spans="2:6" ht="60" customHeight="1">
      <c r="B3" s="155" t="s">
        <v>268</v>
      </c>
      <c r="C3" s="155"/>
      <c r="E3" s="155"/>
      <c r="F3" s="155"/>
    </row>
    <row r="4" spans="2:6" ht="12.75">
      <c r="B4" s="155"/>
      <c r="C4" s="155"/>
      <c r="E4" s="155"/>
      <c r="F4" s="155"/>
    </row>
    <row r="5" spans="2:6" ht="12.75">
      <c r="B5" s="155"/>
      <c r="C5" s="155"/>
      <c r="E5" s="155"/>
      <c r="F5" s="155"/>
    </row>
    <row r="6" spans="1:3" ht="33.75" customHeight="1">
      <c r="A6" s="4" t="s">
        <v>269</v>
      </c>
      <c r="B6" s="4"/>
      <c r="C6" s="4"/>
    </row>
    <row r="7" spans="1:3" ht="12.75">
      <c r="A7" s="96"/>
      <c r="C7" s="96"/>
    </row>
    <row r="8" ht="12.75">
      <c r="C8" t="s">
        <v>270</v>
      </c>
    </row>
    <row r="9" spans="1:3" ht="12.75">
      <c r="A9" s="6" t="s">
        <v>271</v>
      </c>
      <c r="B9" s="6" t="s">
        <v>272</v>
      </c>
      <c r="C9" s="6" t="s">
        <v>7</v>
      </c>
    </row>
    <row r="10" spans="1:3" s="159" customFormat="1" ht="30.75" customHeight="1">
      <c r="A10" s="156"/>
      <c r="B10" s="157" t="s">
        <v>273</v>
      </c>
      <c r="C10" s="158">
        <v>-8000</v>
      </c>
    </row>
    <row r="11" spans="1:5" ht="24.75">
      <c r="A11" s="160"/>
      <c r="B11" s="161" t="s">
        <v>274</v>
      </c>
      <c r="C11" s="162">
        <v>113.3</v>
      </c>
      <c r="E11" s="163"/>
    </row>
    <row r="12" spans="1:3" ht="27.75">
      <c r="A12" s="160"/>
      <c r="B12" s="157" t="s">
        <v>275</v>
      </c>
      <c r="C12" s="158">
        <v>8000</v>
      </c>
    </row>
    <row r="13" spans="1:3" s="73" customFormat="1" ht="24.75">
      <c r="A13" s="160" t="s">
        <v>276</v>
      </c>
      <c r="B13" s="161" t="s">
        <v>277</v>
      </c>
      <c r="C13" s="164">
        <f>SUM(C14,C16)</f>
        <v>0</v>
      </c>
    </row>
    <row r="14" spans="1:3" s="73" customFormat="1" ht="24.75">
      <c r="A14" s="165" t="s">
        <v>278</v>
      </c>
      <c r="B14" s="166" t="s">
        <v>279</v>
      </c>
      <c r="C14" s="167">
        <f>SUM(C15)</f>
        <v>500</v>
      </c>
    </row>
    <row r="15" spans="1:3" s="73" customFormat="1" ht="24.75">
      <c r="A15" s="145" t="s">
        <v>280</v>
      </c>
      <c r="B15" s="168" t="s">
        <v>281</v>
      </c>
      <c r="C15" s="169">
        <v>500</v>
      </c>
    </row>
    <row r="16" spans="1:3" s="73" customFormat="1" ht="24.75">
      <c r="A16" s="165" t="s">
        <v>282</v>
      </c>
      <c r="B16" s="166" t="s">
        <v>283</v>
      </c>
      <c r="C16" s="167">
        <f>SUM(C17)</f>
        <v>-500</v>
      </c>
    </row>
    <row r="17" spans="1:3" s="73" customFormat="1" ht="24.75">
      <c r="A17" s="145" t="s">
        <v>284</v>
      </c>
      <c r="B17" s="168" t="s">
        <v>285</v>
      </c>
      <c r="C17" s="169">
        <v>-500</v>
      </c>
    </row>
    <row r="18" spans="1:3" ht="24.75">
      <c r="A18" s="160" t="s">
        <v>286</v>
      </c>
      <c r="B18" s="161" t="s">
        <v>287</v>
      </c>
      <c r="C18" s="164">
        <f>SUM(C19,C21)</f>
        <v>0</v>
      </c>
    </row>
    <row r="19" spans="1:3" ht="35.25" customHeight="1">
      <c r="A19" s="165" t="s">
        <v>288</v>
      </c>
      <c r="B19" s="166" t="s">
        <v>289</v>
      </c>
      <c r="C19" s="167">
        <f>SUM(C20)</f>
        <v>1000</v>
      </c>
    </row>
    <row r="20" spans="1:3" s="73" customFormat="1" ht="36.75">
      <c r="A20" s="145" t="s">
        <v>290</v>
      </c>
      <c r="B20" s="168" t="s">
        <v>291</v>
      </c>
      <c r="C20" s="169">
        <v>1000</v>
      </c>
    </row>
    <row r="21" spans="1:3" ht="36.75">
      <c r="A21" s="165" t="s">
        <v>292</v>
      </c>
      <c r="B21" s="166" t="s">
        <v>293</v>
      </c>
      <c r="C21" s="167">
        <f>SUM(C22)</f>
        <v>-1000</v>
      </c>
    </row>
    <row r="22" spans="1:3" s="73" customFormat="1" ht="43.5" customHeight="1">
      <c r="A22" s="145" t="s">
        <v>294</v>
      </c>
      <c r="B22" s="168" t="s">
        <v>295</v>
      </c>
      <c r="C22" s="169">
        <v>-1000</v>
      </c>
    </row>
    <row r="23" spans="1:3" ht="24.75">
      <c r="A23" s="160" t="s">
        <v>296</v>
      </c>
      <c r="B23" s="170" t="s">
        <v>297</v>
      </c>
      <c r="C23" s="164">
        <v>8000</v>
      </c>
    </row>
    <row r="24" spans="1:4" s="73" customFormat="1" ht="24" customHeight="1">
      <c r="A24" s="145" t="s">
        <v>298</v>
      </c>
      <c r="B24" s="16" t="s">
        <v>299</v>
      </c>
      <c r="C24" s="169">
        <v>-17643</v>
      </c>
      <c r="D24" s="171" t="e">
        <f>#REF!+'ист.фин.дефиц6'!#REF!+'ист.фин.дефиц6'!C14</f>
        <v>#REF!</v>
      </c>
    </row>
    <row r="25" spans="1:4" s="73" customFormat="1" ht="25.5" customHeight="1">
      <c r="A25" s="145" t="s">
        <v>300</v>
      </c>
      <c r="B25" s="16" t="s">
        <v>301</v>
      </c>
      <c r="C25" s="169">
        <v>25643</v>
      </c>
      <c r="D25" s="172" t="e">
        <f>#REF!+'ист.фин.дефиц6'!#REF!+'ист.фин.дефиц6'!C16</f>
        <v>#REF!</v>
      </c>
    </row>
  </sheetData>
  <mergeCells count="3">
    <mergeCell ref="B1:C1"/>
    <mergeCell ref="E1:F1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2010-12-21T11:10:13Z</cp:lastPrinted>
  <dcterms:modified xsi:type="dcterms:W3CDTF">2011-01-28T13:15:08Z</dcterms:modified>
  <cp:category/>
  <cp:version/>
  <cp:contentType/>
  <cp:contentStatus/>
  <cp:revision>3</cp:revision>
</cp:coreProperties>
</file>