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3660" windowHeight="5775" activeTab="0"/>
  </bookViews>
  <sheets>
    <sheet name="исп.район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<sst xmlns="http://schemas.openxmlformats.org/spreadsheetml/2006/main" count="59" uniqueCount="58">
  <si>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000 114 06014 10 0000 420 </t>
  </si>
  <si>
    <t>Задолженность и перерасчеты по отмененным налогам, сборам и иным обязательным платежам</t>
  </si>
  <si>
    <t>Коды</t>
  </si>
  <si>
    <t>Наименование доходов</t>
  </si>
  <si>
    <t xml:space="preserve"> ДОХОДЫ</t>
  </si>
  <si>
    <t>НАЛОГИ НА ПРИБЫЛЬ, ДОХОДЫ</t>
  </si>
  <si>
    <t>Налог на доходы физических лиц</t>
  </si>
  <si>
    <t>000 111 00000 00 0000 000</t>
  </si>
  <si>
    <t>ДОХОДЫ ОТ ИСПОЛЬЗОВАНИЯ ИМУЩЕСТВА, НАХОДЯЩЕГОСЯ В ГОСУДАРСТВЕННОЙ 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</si>
  <si>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</si>
  <si>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</si>
  <si>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000 114 00000 00 0000 000</t>
  </si>
  <si>
    <t>Доходы от продажи материальных и нематериальных активов</t>
  </si>
  <si>
    <t xml:space="preserve">000  2 00 00000 00 0000 000 </t>
  </si>
  <si>
    <t>БЕЗВОЗМЕЗДНЫЕ ПЕРЕЧИСЛЕНИЯ</t>
  </si>
  <si>
    <t xml:space="preserve">000  2 02 00000 00 0000 000 </t>
  </si>
  <si>
    <t>Бюджетные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</si>
  <si>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000  2 02 01000 00 0000 151 </t>
  </si>
  <si>
    <t>Дотации от других бюджетов бюджетной системы Российской Федерации</t>
  </si>
  <si>
    <t xml:space="preserve">000  2 02 03000 00 0000 151 </t>
  </si>
  <si>
    <t>ИТОГО ДОХОДОВ С УЧЕТОМ БЕЗВОЗМЕЗДНЫХ ПОСТУПЛЕНИЙ</t>
  </si>
  <si>
    <t>000 3 00 00000 00 0000 000</t>
  </si>
  <si>
    <t>% выполнения плана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</si>
  <si>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</si>
  <si>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осуществление  первичного воинского учета на территориях, где отсутствуют военные комиссариаты   </t>
  </si>
  <si>
    <t>Уточненный план на 2009 год</t>
  </si>
  <si>
    <t xml:space="preserve">Фактически  исполнено на 01.01.2010  года </t>
  </si>
  <si>
    <t>Земельный налог (по обязательствам, возникшим до 1 января 2006 года)</t>
  </si>
  <si>
    <t>НАЛОГИ НА ИМУЩЕСТВО</t>
  </si>
  <si>
    <t>Налог на имущество физических лиц</t>
  </si>
  <si>
    <t xml:space="preserve">Земельный налог </t>
  </si>
  <si>
    <t>000 101 02021 01 0000 110</t>
  </si>
  <si>
    <t xml:space="preserve">Налог на доходы физических лиц с доходов, облагаемых по налоговой ставке, установленной п.1 ст.224 НК РФ </t>
  </si>
  <si>
    <t>000 101 02022 01 0000 110</t>
  </si>
  <si>
    <t>000 101 02030 01 0000 110</t>
  </si>
  <si>
    <t>Налог на доходы физических лиц с доходов, полученных физическими лицами, не являющимися налоговыми резидентами РФ</t>
  </si>
  <si>
    <t>Налоги на имущество</t>
  </si>
  <si>
    <t>000 100 00000 00 0000 000</t>
  </si>
  <si>
    <t>000 101 00000 00 0000 000</t>
  </si>
  <si>
    <t>000 101 02000 01 0000 110</t>
  </si>
  <si>
    <t>000 106 00000 00 0000 000</t>
  </si>
  <si>
    <t>000 106 01000 10 0000 110</t>
  </si>
  <si>
    <t>000 106 06000 10 0000 110</t>
  </si>
  <si>
    <t>000 109 00000 00 0000 000</t>
  </si>
  <si>
    <t>000 109 00000 00 0000 110</t>
  </si>
  <si>
    <t>000 109 04000 00 0000 110</t>
  </si>
  <si>
    <t>000 111 05000 00 0000 120</t>
  </si>
  <si>
    <t>000 111 05010 00 0000 120</t>
  </si>
  <si>
    <t xml:space="preserve">000  2 02 01003 10 0000 151 </t>
  </si>
  <si>
    <t xml:space="preserve">000  2 02 01001 10 0000 151 </t>
  </si>
  <si>
    <t>Дотации бюджетам поселений на поддержку мер по обеспечению сбалансированности бюджетов</t>
  </si>
  <si>
    <t xml:space="preserve">Дотации бюджетам поселений на выравнивание уровня бюджетной обеспеченности </t>
  </si>
  <si>
    <t xml:space="preserve">000  2 02 03015 10 0000 151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</si>
  <si>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</si>
  <si>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№1</t>
  </si>
  <si>
    <t xml:space="preserve">"Об утверждении отчета об исполнении бюджета сельского поселения  Чисменское Волоколамского муниципального района Московской области за 2009 год"      </t>
  </si>
  <si>
    <t xml:space="preserve">Исполнение доходной части бюджета сельского поселения Чисменское Волоколамского муниципального района  Московской области за 2009 год по основным источникам </t>
  </si>
  <si>
    <t xml:space="preserve">к решению Совета депутатов сельского поселения Чисменское Волоколамского муниципального района   от 18.05.2010г. № 48/6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</si>
</sst>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_р_."/>
    <numFmt numFmtId="167" formatCode="#,##0.0"/>
    <numFmt numFmtId="168" formatCode="#,##0&quot;р.&quot;"/>
    <numFmt numFmtId="169" formatCode="0.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8"/>
      <color indexed="8"/>
      <name val="Arial"/>
      <family val="0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color indexed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9"/>
      <color indexed="12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>
      <alignment/>
    </xf>
    <xf numFmtId="49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164" fontId="6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2" xfId="0" applyFont="1" applyBorder="1">
      <alignment/>
    </xf>
    <xf numFmtId="3" fontId="6" fillId="0" borderId="2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7" fillId="0" borderId="2" xfId="0" applyNumberFormat="1" applyFont="1" applyBorder="1" applyAlignment="1">
      <alignment/>
    </xf>
    <xf numFmtId="0" fontId="9" fillId="0" borderId="2" xfId="0" applyFont="1" applyBorder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9" fontId="6" fillId="0" borderId="0" xfId="19" applyFont="1" applyAlignment="1">
      <alignment horizontal="left" wrapText="1"/>
    </xf>
    <xf numFmtId="0" fontId="8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5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J34"/>
  <sheetViews>
    <sheetView tabSelected="1" workbookViewId="0" topLeftCell="A1">
      <selection activeCell="E3" sqref="E3:I3"/>
    </sheetView>
  </sheetViews>
  <sheetFormatPr defaultColWidth="9.00390625" defaultRowHeight="12.75"/>
  <cols>
    <col min="1" max="1" width="23.625" style="0" customWidth="1"/>
    <col min="2" max="2" width="12.00390625" style="0" customWidth="1"/>
    <col min="5" max="5" width="15.875" style="0" customWidth="1"/>
    <col min="6" max="6" width="9.75390625" style="0" customWidth="1"/>
    <col min="7" max="7" width="9.125" style="0" hidden="1" customWidth="1"/>
    <col min="8" max="8" width="9.375" style="0" customWidth="1"/>
    <col min="9" max="9" width="9.75390625" style="0" customWidth="1"/>
  </cols>
  <sheetData>
    <row r="1" spans="1:8" ht="8.25" customHeight="1">
      <c r="A1" s="2"/>
      <c r="B1" s="2"/>
      <c r="C1" s="55"/>
      <c r="D1" s="56"/>
      <c r="E1" s="56"/>
      <c r="F1" s="56"/>
      <c r="G1" s="2"/>
      <c r="H1" s="2"/>
    </row>
    <row r="2" spans="1:8" ht="12.75" customHeight="1">
      <c r="A2" s="2"/>
      <c r="B2" s="2"/>
      <c r="C2" s="10"/>
      <c r="D2" s="11"/>
      <c r="E2" s="28" t="s">
        <v>54</v>
      </c>
      <c r="F2" s="29"/>
      <c r="G2" s="29"/>
      <c r="H2" s="29"/>
    </row>
    <row r="3" spans="1:9" ht="36" customHeight="1">
      <c r="A3" s="2"/>
      <c r="B3" s="2"/>
      <c r="C3" s="10"/>
      <c r="D3" s="11"/>
      <c r="E3" s="30" t="s">
        <v>57</v>
      </c>
      <c r="F3" s="31"/>
      <c r="G3" s="31"/>
      <c r="H3" s="31"/>
      <c r="I3" s="31"/>
    </row>
    <row r="4" spans="1:9" ht="47.25" customHeight="1">
      <c r="A4" s="2"/>
      <c r="B4" s="2"/>
      <c r="C4" s="10"/>
      <c r="D4" s="11"/>
      <c r="E4" s="32" t="s">
        <v>55</v>
      </c>
      <c r="F4" s="31"/>
      <c r="G4" s="31"/>
      <c r="H4" s="31"/>
      <c r="I4" s="31"/>
    </row>
    <row r="5" spans="1:10" ht="8.25" customHeight="1">
      <c r="A5" s="2"/>
      <c r="B5" s="2"/>
      <c r="C5" s="55"/>
      <c r="D5" s="56"/>
      <c r="E5" s="56"/>
      <c r="F5" s="56"/>
      <c r="G5" s="2"/>
      <c r="H5" s="2"/>
      <c r="I5" s="2"/>
      <c r="J5" s="2"/>
    </row>
    <row r="6" spans="1:9" ht="25.5" customHeight="1">
      <c r="A6" s="57" t="s">
        <v>56</v>
      </c>
      <c r="B6" s="58"/>
      <c r="C6" s="58"/>
      <c r="D6" s="58"/>
      <c r="E6" s="58"/>
      <c r="F6" s="58"/>
      <c r="G6" s="58"/>
      <c r="H6" s="58"/>
      <c r="I6" s="58"/>
    </row>
    <row r="7" spans="1:9" ht="12.75" customHeight="1">
      <c r="A7" s="23"/>
      <c r="B7" s="59"/>
      <c r="C7" s="60"/>
      <c r="D7" s="60"/>
      <c r="E7" s="61"/>
      <c r="F7" s="65" t="s">
        <v>25</v>
      </c>
      <c r="G7" s="27"/>
      <c r="H7" s="67" t="s">
        <v>26</v>
      </c>
      <c r="I7" s="65" t="s">
        <v>22</v>
      </c>
    </row>
    <row r="8" spans="1:9" ht="30.75" customHeight="1">
      <c r="A8" s="24"/>
      <c r="B8" s="62"/>
      <c r="C8" s="63"/>
      <c r="D8" s="63"/>
      <c r="E8" s="64"/>
      <c r="F8" s="66"/>
      <c r="G8" s="27"/>
      <c r="H8" s="68"/>
      <c r="I8" s="69"/>
    </row>
    <row r="9" spans="1:9" ht="12.75">
      <c r="A9" s="3" t="s">
        <v>2</v>
      </c>
      <c r="B9" s="71" t="s">
        <v>3</v>
      </c>
      <c r="C9" s="71"/>
      <c r="D9" s="71"/>
      <c r="E9" s="71"/>
      <c r="F9" s="3"/>
      <c r="H9" s="3"/>
      <c r="I9" s="3"/>
    </row>
    <row r="10" spans="1:9" ht="12.75">
      <c r="A10" s="22" t="s">
        <v>37</v>
      </c>
      <c r="B10" s="72" t="s">
        <v>4</v>
      </c>
      <c r="C10" s="72"/>
      <c r="D10" s="72"/>
      <c r="E10" s="72"/>
      <c r="F10" s="4">
        <f>SUM(F11,F16,F19,F22,F25)</f>
        <v>7285</v>
      </c>
      <c r="G10" s="4" t="e">
        <f>SUM(G11,#REF!,#REF!,#REF!,#REF!,G19,G22,#REF!,G25,#REF!,#REF!,#REF!)</f>
        <v>#REF!</v>
      </c>
      <c r="H10" s="4">
        <f>SUM(H11,H16,H19,H22,H25)</f>
        <v>11995.8</v>
      </c>
      <c r="I10" s="5">
        <f>H10/F10*100</f>
        <v>164.6643788606726</v>
      </c>
    </row>
    <row r="11" spans="1:9" ht="12.75">
      <c r="A11" s="25" t="s">
        <v>38</v>
      </c>
      <c r="B11" s="73" t="s">
        <v>5</v>
      </c>
      <c r="C11" s="73"/>
      <c r="D11" s="73"/>
      <c r="E11" s="73"/>
      <c r="F11" s="13">
        <f>F12</f>
        <v>640</v>
      </c>
      <c r="G11" s="13" t="e">
        <f>#REF!+G12</f>
        <v>#REF!</v>
      </c>
      <c r="H11" s="13">
        <f>H12</f>
        <v>793.8</v>
      </c>
      <c r="I11" s="14">
        <f>H11/F11*100</f>
        <v>124.03125</v>
      </c>
    </row>
    <row r="12" spans="1:9" ht="12.75">
      <c r="A12" s="15" t="s">
        <v>39</v>
      </c>
      <c r="B12" s="74" t="s">
        <v>6</v>
      </c>
      <c r="C12" s="74"/>
      <c r="D12" s="74"/>
      <c r="E12" s="74"/>
      <c r="F12" s="15">
        <f>SUM(F13:F15)</f>
        <v>640</v>
      </c>
      <c r="G12" s="16"/>
      <c r="H12" s="15">
        <f>SUM(H13:H15)</f>
        <v>793.8</v>
      </c>
      <c r="I12" s="14">
        <f aca="true" t="shared" si="0" ref="I12:I25">H12/F12*100</f>
        <v>124.03125</v>
      </c>
    </row>
    <row r="13" spans="1:9" ht="31.5" customHeight="1">
      <c r="A13" s="8" t="s">
        <v>31</v>
      </c>
      <c r="B13" s="33" t="s">
        <v>32</v>
      </c>
      <c r="C13" s="33"/>
      <c r="D13" s="33"/>
      <c r="E13" s="33"/>
      <c r="F13" s="8">
        <v>629</v>
      </c>
      <c r="G13" s="16"/>
      <c r="H13" s="8">
        <v>776.4</v>
      </c>
      <c r="I13" s="14">
        <f t="shared" si="0"/>
        <v>123.43402225755167</v>
      </c>
    </row>
    <row r="14" spans="1:9" ht="33.75" customHeight="1">
      <c r="A14" s="8" t="s">
        <v>33</v>
      </c>
      <c r="B14" s="33" t="s">
        <v>32</v>
      </c>
      <c r="C14" s="33"/>
      <c r="D14" s="33"/>
      <c r="E14" s="33"/>
      <c r="F14" s="8">
        <v>6</v>
      </c>
      <c r="G14" s="16"/>
      <c r="H14" s="8">
        <v>12</v>
      </c>
      <c r="I14" s="14">
        <f t="shared" si="0"/>
        <v>200</v>
      </c>
    </row>
    <row r="15" spans="1:9" ht="36.75" customHeight="1">
      <c r="A15" s="8" t="s">
        <v>34</v>
      </c>
      <c r="B15" s="33" t="s">
        <v>35</v>
      </c>
      <c r="C15" s="33"/>
      <c r="D15" s="33"/>
      <c r="E15" s="33"/>
      <c r="F15" s="8">
        <v>5</v>
      </c>
      <c r="G15" s="16"/>
      <c r="H15" s="8">
        <v>5.4</v>
      </c>
      <c r="I15" s="14">
        <f t="shared" si="0"/>
        <v>108</v>
      </c>
    </row>
    <row r="16" spans="1:9" ht="15" customHeight="1">
      <c r="A16" s="13" t="s">
        <v>40</v>
      </c>
      <c r="B16" s="51" t="s">
        <v>28</v>
      </c>
      <c r="C16" s="49"/>
      <c r="D16" s="49"/>
      <c r="E16" s="50"/>
      <c r="F16" s="7">
        <f>SUM(F17:F18)</f>
        <v>3974</v>
      </c>
      <c r="G16" s="12"/>
      <c r="H16" s="7">
        <f>SUM(H17:H18)</f>
        <v>4303</v>
      </c>
      <c r="I16" s="14">
        <f t="shared" si="0"/>
        <v>108.27881227981881</v>
      </c>
    </row>
    <row r="17" spans="1:9" ht="14.25" customHeight="1">
      <c r="A17" s="8" t="s">
        <v>41</v>
      </c>
      <c r="B17" s="37" t="s">
        <v>29</v>
      </c>
      <c r="C17" s="49"/>
      <c r="D17" s="49"/>
      <c r="E17" s="50"/>
      <c r="F17" s="8">
        <v>441</v>
      </c>
      <c r="G17" s="16"/>
      <c r="H17" s="8">
        <v>392</v>
      </c>
      <c r="I17" s="14">
        <f t="shared" si="0"/>
        <v>88.88888888888889</v>
      </c>
    </row>
    <row r="18" spans="1:9" ht="16.5" customHeight="1">
      <c r="A18" s="8" t="s">
        <v>42</v>
      </c>
      <c r="B18" s="37" t="s">
        <v>30</v>
      </c>
      <c r="C18" s="49"/>
      <c r="D18" s="49"/>
      <c r="E18" s="50"/>
      <c r="F18" s="8">
        <v>3533</v>
      </c>
      <c r="G18" s="16"/>
      <c r="H18" s="8">
        <v>3911</v>
      </c>
      <c r="I18" s="14">
        <f t="shared" si="0"/>
        <v>110.69912255873196</v>
      </c>
    </row>
    <row r="19" spans="1:9" ht="25.5" customHeight="1">
      <c r="A19" s="13" t="s">
        <v>43</v>
      </c>
      <c r="B19" s="54" t="s">
        <v>1</v>
      </c>
      <c r="C19" s="54"/>
      <c r="D19" s="54"/>
      <c r="E19" s="54"/>
      <c r="F19" s="13">
        <f>SUM(F21:F21)</f>
        <v>4</v>
      </c>
      <c r="G19" s="13" t="e">
        <f>#REF!+#REF!+#REF!+#REF!</f>
        <v>#REF!</v>
      </c>
      <c r="H19" s="13">
        <f>SUM(H21:H21)</f>
        <v>6</v>
      </c>
      <c r="I19" s="14">
        <f t="shared" si="0"/>
        <v>150</v>
      </c>
    </row>
    <row r="20" spans="1:9" s="6" customFormat="1" ht="15" customHeight="1">
      <c r="A20" s="8" t="s">
        <v>44</v>
      </c>
      <c r="B20" s="75" t="s">
        <v>36</v>
      </c>
      <c r="C20" s="49"/>
      <c r="D20" s="49"/>
      <c r="E20" s="50"/>
      <c r="F20" s="17">
        <v>4</v>
      </c>
      <c r="G20" s="18"/>
      <c r="H20" s="17">
        <v>6</v>
      </c>
      <c r="I20" s="14">
        <f t="shared" si="0"/>
        <v>150</v>
      </c>
    </row>
    <row r="21" spans="1:9" ht="26.25" customHeight="1">
      <c r="A21" s="8" t="s">
        <v>45</v>
      </c>
      <c r="B21" s="37" t="s">
        <v>27</v>
      </c>
      <c r="C21" s="38"/>
      <c r="D21" s="38"/>
      <c r="E21" s="39"/>
      <c r="F21" s="8">
        <v>4</v>
      </c>
      <c r="G21" s="16"/>
      <c r="H21" s="8">
        <v>6</v>
      </c>
      <c r="I21" s="14">
        <f t="shared" si="0"/>
        <v>150</v>
      </c>
    </row>
    <row r="22" spans="1:9" ht="33.75" customHeight="1">
      <c r="A22" s="13" t="s">
        <v>7</v>
      </c>
      <c r="B22" s="54" t="s">
        <v>8</v>
      </c>
      <c r="C22" s="54"/>
      <c r="D22" s="54"/>
      <c r="E22" s="54"/>
      <c r="F22" s="13">
        <f>F23</f>
        <v>706</v>
      </c>
      <c r="G22" s="13" t="e">
        <f>#REF!+#REF!+G23+#REF!+#REF!</f>
        <v>#REF!</v>
      </c>
      <c r="H22" s="13">
        <f>H23</f>
        <v>1652</v>
      </c>
      <c r="I22" s="14">
        <f t="shared" si="0"/>
        <v>233.99433427762037</v>
      </c>
    </row>
    <row r="23" spans="1:9" ht="26.25" customHeight="1">
      <c r="A23" s="15" t="s">
        <v>46</v>
      </c>
      <c r="B23" s="70" t="s">
        <v>9</v>
      </c>
      <c r="C23" s="70"/>
      <c r="D23" s="70"/>
      <c r="E23" s="70"/>
      <c r="F23" s="15">
        <f>SUM(F24:F24)</f>
        <v>706</v>
      </c>
      <c r="G23" s="15" t="e">
        <f>SUM(G24:G24)</f>
        <v>#REF!</v>
      </c>
      <c r="H23" s="15">
        <f>SUM(H24:H24)</f>
        <v>1652</v>
      </c>
      <c r="I23" s="14">
        <f t="shared" si="0"/>
        <v>233.99433427762037</v>
      </c>
    </row>
    <row r="24" spans="1:9" ht="57.75" customHeight="1">
      <c r="A24" s="8" t="s">
        <v>47</v>
      </c>
      <c r="B24" s="33" t="s">
        <v>10</v>
      </c>
      <c r="C24" s="33"/>
      <c r="D24" s="33"/>
      <c r="E24" s="33"/>
      <c r="F24" s="8">
        <v>706</v>
      </c>
      <c r="G24" s="8" t="e">
        <f>#REF!+#REF!+#REF!+#REF!+#REF!</f>
        <v>#REF!</v>
      </c>
      <c r="H24" s="8">
        <v>1652</v>
      </c>
      <c r="I24" s="14">
        <f t="shared" si="0"/>
        <v>233.99433427762037</v>
      </c>
    </row>
    <row r="25" spans="1:9" ht="25.5" customHeight="1">
      <c r="A25" s="13" t="s">
        <v>11</v>
      </c>
      <c r="B25" s="40" t="s">
        <v>12</v>
      </c>
      <c r="C25" s="41"/>
      <c r="D25" s="41"/>
      <c r="E25" s="42"/>
      <c r="F25" s="13">
        <f>SUM(F26:F26)</f>
        <v>1961</v>
      </c>
      <c r="G25" s="13">
        <f>SUM(G26:G26)</f>
        <v>0</v>
      </c>
      <c r="H25" s="13">
        <f>SUM(H26:H26)</f>
        <v>5241</v>
      </c>
      <c r="I25" s="14">
        <f t="shared" si="0"/>
        <v>267.2616012238654</v>
      </c>
    </row>
    <row r="26" spans="1:9" ht="42" customHeight="1">
      <c r="A26" s="8" t="s">
        <v>0</v>
      </c>
      <c r="B26" s="37" t="s">
        <v>53</v>
      </c>
      <c r="C26" s="38"/>
      <c r="D26" s="38"/>
      <c r="E26" s="39"/>
      <c r="F26" s="8">
        <v>1961</v>
      </c>
      <c r="G26" s="19"/>
      <c r="H26" s="8">
        <v>5241</v>
      </c>
      <c r="I26" s="14">
        <f>H26/F26*100</f>
        <v>267.2616012238654</v>
      </c>
    </row>
    <row r="27" spans="1:9" ht="12.75">
      <c r="A27" s="7" t="s">
        <v>13</v>
      </c>
      <c r="B27" s="34" t="s">
        <v>14</v>
      </c>
      <c r="C27" s="35"/>
      <c r="D27" s="35"/>
      <c r="E27" s="36"/>
      <c r="F27" s="4">
        <f>SUM(F28)</f>
        <v>11150</v>
      </c>
      <c r="G27" s="4" t="e">
        <f>SUM(G28,)</f>
        <v>#REF!</v>
      </c>
      <c r="H27" s="7">
        <f>SUM(H28)</f>
        <v>11150</v>
      </c>
      <c r="I27" s="5">
        <f aca="true" t="shared" si="1" ref="I27:I34">H27/F27*100</f>
        <v>100</v>
      </c>
    </row>
    <row r="28" spans="1:9" ht="38.25" customHeight="1">
      <c r="A28" s="7" t="s">
        <v>15</v>
      </c>
      <c r="B28" s="51" t="s">
        <v>16</v>
      </c>
      <c r="C28" s="52"/>
      <c r="D28" s="52"/>
      <c r="E28" s="53"/>
      <c r="F28" s="7">
        <f>SUM(F29,F32)</f>
        <v>11150</v>
      </c>
      <c r="G28" s="7" t="e">
        <f>SUM(G29,#REF!,#REF!,#REF!,#REF!)</f>
        <v>#REF!</v>
      </c>
      <c r="H28" s="7">
        <f>SUM(H29,H32)</f>
        <v>11150</v>
      </c>
      <c r="I28" s="14">
        <f t="shared" si="1"/>
        <v>100</v>
      </c>
    </row>
    <row r="29" spans="1:9" ht="27" customHeight="1">
      <c r="A29" s="13" t="s">
        <v>17</v>
      </c>
      <c r="B29" s="40" t="s">
        <v>18</v>
      </c>
      <c r="C29" s="41"/>
      <c r="D29" s="41"/>
      <c r="E29" s="42"/>
      <c r="F29" s="13">
        <f>SUM(F30:F31)</f>
        <v>10917</v>
      </c>
      <c r="G29" s="13">
        <f>SUM(G30:G30)</f>
        <v>0</v>
      </c>
      <c r="H29" s="13">
        <f>SUM(H30:H31)</f>
        <v>10917</v>
      </c>
      <c r="I29" s="14">
        <f t="shared" si="1"/>
        <v>100</v>
      </c>
    </row>
    <row r="30" spans="1:9" ht="12.75">
      <c r="A30" s="8" t="s">
        <v>49</v>
      </c>
      <c r="B30" s="37" t="s">
        <v>51</v>
      </c>
      <c r="C30" s="38"/>
      <c r="D30" s="38"/>
      <c r="E30" s="39"/>
      <c r="F30" s="8">
        <v>41</v>
      </c>
      <c r="G30" s="16"/>
      <c r="H30" s="8">
        <v>41</v>
      </c>
      <c r="I30" s="14">
        <f t="shared" si="1"/>
        <v>100</v>
      </c>
    </row>
    <row r="31" spans="1:9" ht="25.5" customHeight="1">
      <c r="A31" s="8" t="s">
        <v>48</v>
      </c>
      <c r="B31" s="37" t="s">
        <v>50</v>
      </c>
      <c r="C31" s="49"/>
      <c r="D31" s="49"/>
      <c r="E31" s="50"/>
      <c r="F31" s="8">
        <v>10876</v>
      </c>
      <c r="G31" s="16"/>
      <c r="H31" s="8">
        <v>10876</v>
      </c>
      <c r="I31" s="14"/>
    </row>
    <row r="32" spans="1:9" ht="24.75" customHeight="1">
      <c r="A32" s="9" t="s">
        <v>19</v>
      </c>
      <c r="B32" s="46" t="s">
        <v>23</v>
      </c>
      <c r="C32" s="47"/>
      <c r="D32" s="47"/>
      <c r="E32" s="48"/>
      <c r="F32" s="9">
        <f>SUM(F33:F33)</f>
        <v>233</v>
      </c>
      <c r="G32" s="20"/>
      <c r="H32" s="9">
        <f>SUM(H33:H33)</f>
        <v>233</v>
      </c>
      <c r="I32" s="14">
        <f t="shared" si="1"/>
        <v>100</v>
      </c>
    </row>
    <row r="33" spans="1:9" ht="42" customHeight="1">
      <c r="A33" s="26" t="s">
        <v>52</v>
      </c>
      <c r="B33" s="43" t="s">
        <v>24</v>
      </c>
      <c r="C33" s="44"/>
      <c r="D33" s="44"/>
      <c r="E33" s="45"/>
      <c r="F33" s="21">
        <v>233</v>
      </c>
      <c r="G33" s="16"/>
      <c r="H33" s="8">
        <v>233</v>
      </c>
      <c r="I33" s="14">
        <f t="shared" si="1"/>
        <v>100</v>
      </c>
    </row>
    <row r="34" spans="1:9" ht="27.75" customHeight="1">
      <c r="A34" s="7" t="s">
        <v>21</v>
      </c>
      <c r="B34" s="34" t="s">
        <v>20</v>
      </c>
      <c r="C34" s="35"/>
      <c r="D34" s="35"/>
      <c r="E34" s="36"/>
      <c r="F34" s="4">
        <f>SUM(F27,F10)</f>
        <v>18435</v>
      </c>
      <c r="G34" s="4" t="e">
        <f>SUM(G27,G10)</f>
        <v>#REF!</v>
      </c>
      <c r="H34" s="4">
        <f>SUM(H27,H10)</f>
        <v>23145.8</v>
      </c>
      <c r="I34" s="5">
        <f t="shared" si="1"/>
        <v>125.5535665852997</v>
      </c>
    </row>
  </sheetData>
  <mergeCells count="37">
    <mergeCell ref="B18:E18"/>
    <mergeCell ref="B28:E28"/>
    <mergeCell ref="B21:E21"/>
    <mergeCell ref="B19:E19"/>
    <mergeCell ref="C1:F1"/>
    <mergeCell ref="C5:F5"/>
    <mergeCell ref="A6:I6"/>
    <mergeCell ref="A7:A8"/>
    <mergeCell ref="B7:E8"/>
    <mergeCell ref="F7:F8"/>
    <mergeCell ref="H7:H8"/>
    <mergeCell ref="B34:E34"/>
    <mergeCell ref="B29:E29"/>
    <mergeCell ref="B30:E30"/>
    <mergeCell ref="B33:E33"/>
    <mergeCell ref="B32:E32"/>
    <mergeCell ref="B31:E31"/>
    <mergeCell ref="B27:E27"/>
    <mergeCell ref="B26:E26"/>
    <mergeCell ref="B13:E13"/>
    <mergeCell ref="B14:E14"/>
    <mergeCell ref="B15:E15"/>
    <mergeCell ref="B25:E25"/>
    <mergeCell ref="B22:E22"/>
    <mergeCell ref="B23:E23"/>
    <mergeCell ref="B20:E20"/>
    <mergeCell ref="B16:E16"/>
    <mergeCell ref="E2:H2"/>
    <mergeCell ref="E3:I3"/>
    <mergeCell ref="E4:I4"/>
    <mergeCell ref="B24:E24"/>
    <mergeCell ref="I7:I8"/>
    <mergeCell ref="B9:E9"/>
    <mergeCell ref="B10:E10"/>
    <mergeCell ref="B11:E11"/>
    <mergeCell ref="B12:E12"/>
    <mergeCell ref="B17:E17"/>
  </mergeCells>
  <printOptions/>
  <pageMargins left="0.75" right="0.75" top="1" bottom="1" header="0.5" footer="0.5"/>
  <pageSetup fitToHeight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Волоколамское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</dc:creator>
  <cp:keywords/>
  <dc:description/>
  <cp:lastModifiedBy>user</cp:lastModifiedBy>
  <cp:lastPrinted>2010-03-31T07:25:49Z</cp:lastPrinted>
  <dcterms:created xsi:type="dcterms:W3CDTF">2005-02-14T07:19:18Z</dcterms:created>
  <dcterms:modified xsi:type="dcterms:W3CDTF">2010-05-24T12:33:25Z</dcterms:modified>
  <cp:category/>
  <cp:version/>
  <cp:contentType/>
  <cp:contentStatus/>
</cp:coreProperties>
</file>