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3" activeTab="1"/>
  </bookViews>
  <sheets>
    <sheet name="доходы1 " sheetId="1" r:id="rId1"/>
    <sheet name="адм.2" sheetId="2" r:id="rId2"/>
    <sheet name="расходы3 " sheetId="3" r:id="rId3"/>
    <sheet name="расходы 4 " sheetId="4" r:id="rId4"/>
    <sheet name="ист.фин.дефиц6" sheetId="5" r:id="rId5"/>
    <sheet name="трансферты 5" sheetId="6" r:id="rId6"/>
  </sheets>
  <externalReferences>
    <externalReference r:id="rId9"/>
  </externalReferences>
  <definedNames>
    <definedName name="_xlnm.Print_Area" localSheetId="4">'ист.фин.дефиц6'!$A$1:$D$27</definedName>
    <definedName name="_xlnm.Print_Area" localSheetId="3">'расходы 4 '!$A$1:$H$244</definedName>
    <definedName name="_xlnm.Print_Area" localSheetId="2">'расходы3 '!$A$1:$G$222</definedName>
  </definedNames>
  <calcPr fullCalcOnLoad="1"/>
</workbook>
</file>

<file path=xl/sharedStrings.xml><?xml version="1.0" encoding="utf-8"?>
<sst xmlns="http://schemas.openxmlformats.org/spreadsheetml/2006/main" count="2210" uniqueCount="523">
  <si>
    <t>Приложение №1</t>
  </si>
  <si>
    <t>к Решению Совета депутатов сельского поселения Чисменское</t>
  </si>
  <si>
    <t>Волоколамского муниципального  района Московской области №135/21 от 21.12.2011г.</t>
  </si>
  <si>
    <t>"О бюджете сельского поселения Чисменское Волоколамского муниципального района  Московской области на 2012 год" в редакции решений от 30.01.2012г. № 148/23, от 02.04.2012г. № 158/25</t>
  </si>
  <si>
    <t xml:space="preserve">Поступления доходов в бюджет сельского поселения Чисменское Волоколамского муниципального района Московской области  в 2012 году по основным источникам </t>
  </si>
  <si>
    <t>(тыс.рублей)</t>
  </si>
  <si>
    <t>Коды</t>
  </si>
  <si>
    <t>Наименование доходов</t>
  </si>
  <si>
    <t>Сумма</t>
  </si>
  <si>
    <t>000 100 00000 00 0000 000</t>
  </si>
  <si>
    <t>НАЛОГОВЫЕ И НЕНАЛОГОВЫЕ ДОХОДЫ</t>
  </si>
  <si>
    <t>000 101 00000 00 0000 000</t>
  </si>
  <si>
    <t>НАЛОГИ НА ПРИБЫЛЬ, ДОХОДЫ</t>
  </si>
  <si>
    <t>000 101 02000 01 0000 110</t>
  </si>
  <si>
    <t>Налог на доходы физических лиц</t>
  </si>
  <si>
    <t>000 105 00000 00 0000 000</t>
  </si>
  <si>
    <t>НАЛОГИ НА СОВОКУПНЫЙ ДОХОД</t>
  </si>
  <si>
    <t>000 105 03000 01 0000 110</t>
  </si>
  <si>
    <t>Единый сельскохозяйственный налог</t>
  </si>
  <si>
    <t>000 106 00000 00 0000 000</t>
  </si>
  <si>
    <t>НАЛОГИ НА ИМУЩЕСТВО</t>
  </si>
  <si>
    <t>000 106 01030 10 0000 110</t>
  </si>
  <si>
    <t xml:space="preserve">Налог на имущество физических лиц, взимаемый по ставкам, применяемым к объектам налогообложения,расположенным в границах поселений </t>
  </si>
  <si>
    <t>000 106 06000 00 0000 110</t>
  </si>
  <si>
    <t xml:space="preserve">Земельный налог </t>
  </si>
  <si>
    <t>000 109 00000 00 0000 000</t>
  </si>
  <si>
    <t>ЗАДОЛЖЕННОСТЬ И ПЕРЕРАСЧЕТЫ ПО ОТМЕНЕННЫМ НАЛОГАМ, СБОРАМ И ИНЫМ ОБЯЗАТЕЛЬНЫМ ПЛАТЕЖАМ.</t>
  </si>
  <si>
    <t>000 109 04000 00 0000 110</t>
  </si>
  <si>
    <t>Налоги на имущество</t>
  </si>
  <si>
    <t>000 109 04050 10 0000 110</t>
  </si>
  <si>
    <t>Земельный налог (по обязательствам, возникшим до 1 января 2006 года), мобилизуемый на территориях муниципальных районов</t>
  </si>
  <si>
    <t>000 108 00000 00 0000 000</t>
  </si>
  <si>
    <t>ГОСУДАРСТВЕННАЯ ПОШЛИНА</t>
  </si>
  <si>
    <t>000 108 04020 00 0000 110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</si>
  <si>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t>
  </si>
  <si>
    <t>000 111 00000 00 0000 000</t>
  </si>
  <si>
    <t>ДОХОДЫ ОТ ИСПОЛЬЗОВАНИЯ ИМУЩЕСТВА, НАХОДЯЩЕГОСЯ В ГОСУДАРСТВЕННОЙ  И МУНИЦИПАЛЬНОЙ СОБСТВЕННОСТИ</t>
  </si>
  <si>
    <t>000 111 05000 00 0000 120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</si>
  <si>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</si>
  <si>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</si>
  <si>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</si>
  <si>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</si>
  <si>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</si>
  <si>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</si>
  <si>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</si>
  <si>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</si>
  <si>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</si>
  <si>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</si>
  <si>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унитаоных предприятий, в том числе казенных)</t>
  </si>
  <si>
    <t>000 113 03000 00 0000 000</t>
  </si>
  <si>
    <t>ДОХОДЫ ОТ ОКАЗАНИЯ ПЛАТНЫХ УСЛУГ И КОМПЕНСАЦИИ ЗАТРАТ ГОСУДАРСТВА</t>
  </si>
  <si>
    <t>000 113 03050 10 0000 130</t>
  </si>
  <si>
    <t xml:space="preserve">Прочие доходы от оказания платных услуг получателями средств бюджетов поселений и компенсации затрат бюджетов поселений </t>
  </si>
  <si>
    <t>000 113 00000 00 0000 000</t>
  </si>
  <si>
    <t>ДОХОДЫ ОТ ОКАЗАНИЯ ПЛАТНЫХ УСЛУГ (РАБОТ) И КОМПЕНСАЦИИ ЗАТРАТ ГОСУДАРСТВА</t>
  </si>
  <si>
    <t>000 113 01995 10 0002 130</t>
  </si>
  <si>
    <t>Прочие доходы от оказания платных услуг (работ) получателями средств бюджетов поселений (муниципальное учреждение “Нелидовский дом культуры”</t>
  </si>
  <si>
    <t>000 114 00000 00 0000 000</t>
  </si>
  <si>
    <t>ДОХОДЫ ОТ ПРОДАЖИ МАТЕРИАЛЬНЫХ И НЕМАТЕРИАЛЬНЫХ АКТИВОВ</t>
  </si>
  <si>
    <t xml:space="preserve">000 1 14 06000 00 0000 430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</si>
  <si>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</si>
  <si>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</si>
  <si>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</si>
  <si>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000  2 00 00000 00 0000 000 </t>
  </si>
  <si>
    <t>БЕЗВОЗМЕЗДНЫЕ ПОСТУПЛЕНИЯ</t>
  </si>
  <si>
    <t xml:space="preserve">000  2 02 00000 00 0000 000 </t>
  </si>
  <si>
    <t>БЕЗВОЗМЕЗДНЫЕ ПОСТУПЛЕНИЯ ОТ ДРУГИХ БЮДЖЕТОВ БЮДЖЕТНОЙ СИСТЕМЫ РОССИЙСКОЙ ФЕДЕРАЦИИ</t>
  </si>
  <si>
    <t xml:space="preserve">000  2 02 01000 00 0000 151 </t>
  </si>
  <si>
    <t>Дотации бюджетам субъектов  Российской Федерации и муниципальных образований</t>
  </si>
  <si>
    <t>000 2 02 01001 10 0000 151</t>
  </si>
  <si>
    <t>Дотации бюджетам поселений на выравнивание бюджетоной обеспеченности</t>
  </si>
  <si>
    <t xml:space="preserve">000 2 02 02999 10 0000 151 </t>
  </si>
  <si>
    <t>Прочие субсидии бюджетам поселений</t>
  </si>
  <si>
    <t xml:space="preserve">000 2 02 02999 10 0001 151 </t>
  </si>
  <si>
    <t xml:space="preserve">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 </t>
  </si>
  <si>
    <t>000 2 02 01003 10 0000 151</t>
  </si>
  <si>
    <t>Дотации бюджетам поселений на поддержку мер по обеспечению сбалансированности бюджетов</t>
  </si>
  <si>
    <t xml:space="preserve">000  2 02 02999 00 0000 151 </t>
  </si>
  <si>
    <t xml:space="preserve">Прочие субсидии </t>
  </si>
  <si>
    <t xml:space="preserve">000  2 02 02999 10 0001 151 </t>
  </si>
  <si>
    <t>Прочие субсидии бюджетам поселений на финансирование работ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t>
  </si>
  <si>
    <t xml:space="preserve">000  2 02 02999 10 0002 151 </t>
  </si>
  <si>
    <t>Прочие субсидии бюджетам поселений на финансирование работ по капитальному ремонту и ремонту автомобильных дорог общего пользования населенных пунктов</t>
  </si>
  <si>
    <t xml:space="preserve">000  2 02 03000 00 0000 151 </t>
  </si>
  <si>
    <t>Субвенции бюджетам субъектов  Российской Федерации и муниципальных образований</t>
  </si>
  <si>
    <t xml:space="preserve">000  2 07 03000 03 0002 180 </t>
  </si>
  <si>
    <t>прочие безвозмездные поступления в местные бюджеты</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</si>
  <si>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</si>
  <si>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</si>
  <si>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000  2 02 04000 00 0000 000 </t>
  </si>
  <si>
    <t>Иные межбюджетные трансферты</t>
  </si>
  <si>
    <t xml:space="preserve">000  2 02 04000 00 0000 151 </t>
  </si>
  <si>
    <t>Прочие межбюджетные трансферты, передаваемые бюджетам</t>
  </si>
  <si>
    <t xml:space="preserve">000  2 02 04999 10 0001 151 </t>
  </si>
  <si>
    <t>Прочие межбюджетные трансферты, передаваемые сельскому поселению Чисменское на содержание переданного в собственность муниципального учреждения «Нелидовский дом культуры»</t>
  </si>
  <si>
    <t>000  2 02 04999 10 0002 151</t>
  </si>
  <si>
    <t>Прочие межбюджетные трансферты, предоставляемые из бюджета Московской области бюджетам муниципальных образований Московской области на проведение работ по капитальному ремонту многоквартирных домов, на 2012 год</t>
  </si>
  <si>
    <t>000 219 00000 00 0000 000</t>
  </si>
  <si>
    <t>Возврат остатков субсидий, субвенций и иных межбюджетных трансфертов, имеющих целевое назначение, прошлых лет</t>
  </si>
  <si>
    <t>000 219 05000 10 0000 151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</si>
  <si>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</si>
  <si>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ВСЕГО ДОХОДОВ</t>
  </si>
  <si>
    <t>000 3 00 00000 00 0000 000</t>
  </si>
  <si>
    <t>Доходы от предпринимательской и иной приносящей  доход деятельности</t>
  </si>
  <si>
    <t>Приложение №2</t>
  </si>
  <si>
    <t xml:space="preserve">к решению Совета депутатов сельского поселения Чисменское  Волоколамского муниципального района Московской области № 135/21 от 21.12.2011г. </t>
  </si>
  <si>
    <t>"О бюджете сельского поселения Чисменское  Волоколамского муниципального района Московской области на 2012 год" в редакции решений от 30.01.2012г. № 148/23, от 02.04.2012г. №158/25</t>
  </si>
  <si>
    <t>Перечень  главных администраторов  доходов бюджета сельского поселения Чисменское  Волоколамского муниципального района Московской области на 2012 год</t>
  </si>
  <si>
    <t>остаточная ст-ть основных средст на  01.10.2006 г.</t>
  </si>
  <si>
    <t>расчетная сумма налога</t>
  </si>
  <si>
    <t>№ п/п</t>
  </si>
  <si>
    <t>Код администратора</t>
  </si>
  <si>
    <t>Код классификации доходов</t>
  </si>
  <si>
    <t>Наименование видов отдельных доходных источников</t>
  </si>
  <si>
    <t>080</t>
  </si>
  <si>
    <t>Администрация сельского поселения Чисменское Волоколамского муниципального района  Московской области</t>
  </si>
  <si>
    <t>1.1</t>
  </si>
  <si>
    <t>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</si>
  <si>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</si>
  <si>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1.2</t>
  </si>
  <si>
    <t>111 02033 10 0000 120</t>
  </si>
  <si>
    <t>Доходы от размещения временно свободных средств бюджетов поселений</t>
  </si>
  <si>
    <t>1.3</t>
  </si>
  <si>
    <t>111 05025 10 0000 120</t>
  </si>
  <si>
    <t>1.4</t>
  </si>
  <si>
    <t>111 05035 10 0000 120</t>
  </si>
  <si>
    <t xml:space="preserve">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
</t>
  </si>
  <si>
    <t>1.5</t>
  </si>
  <si>
    <t>113 01995 10 0000 130</t>
  </si>
  <si>
    <t>Прочие доходы от оказания платных услуг (работ) получателями средств бюджетов поселений</t>
  </si>
  <si>
    <t>1.6</t>
  </si>
  <si>
    <t>113 02995 10 0000 130</t>
  </si>
  <si>
    <t>Прочие доходы от компенсации затрат бюджетов поселений</t>
  </si>
  <si>
    <t>1.7</t>
  </si>
  <si>
    <t>114 02053 10 0000 410</t>
  </si>
  <si>
    <t>Доходы от реализации иного имущества, находящегося в собствености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</si>
  <si>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1.8</t>
  </si>
  <si>
    <t>116 23051 10 0000 140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</si>
  <si>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
</t>
  </si>
  <si>
    <t>1.9</t>
  </si>
  <si>
    <t>116 23052 10 0000 140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</si>
  <si>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</si>
  <si>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1.10</t>
  </si>
  <si>
    <t>117 01050 10 0000 180</t>
  </si>
  <si>
    <t>Невыясненные поступления, зачисляемые в бюджеты поселений</t>
  </si>
  <si>
    <t>1.11</t>
  </si>
  <si>
    <t>2 02 01001 10 0000 151</t>
  </si>
  <si>
    <t>Дотации бюджетам поселений на выравнивание бюджетной обеспеченности</t>
  </si>
  <si>
    <t>1.12</t>
  </si>
  <si>
    <t>2 02 03015 10 0000 151</t>
  </si>
  <si>
    <t xml:space="preserve">Субвенции бюджетам поселений на осуществление первичного воинского учета на территориях, где отсутствуют военные комиссариаты </t>
  </si>
  <si>
    <t>1.13</t>
  </si>
  <si>
    <t>2 07 05000 10 0000 180</t>
  </si>
  <si>
    <t>Прочие безвозмездные поступления в бюджеты поселений</t>
  </si>
  <si>
    <t>1.14</t>
  </si>
  <si>
    <t>2 07 05000 10 0001 180</t>
  </si>
  <si>
    <t>Прочие безвозмездные поступления в бюджеты поселений (администрация сельского поселения Чисменское Волоколамского муниципального района Московской области)</t>
  </si>
  <si>
    <t>1.15</t>
  </si>
  <si>
    <t>2 08 05000 10 0000 180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</si>
  <si>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</si>
  <si>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1.16</t>
  </si>
  <si>
    <t>219 05000 10 0000 151</t>
  </si>
  <si>
    <t>1.17</t>
  </si>
  <si>
    <t>113 01995 10 0002 130</t>
  </si>
  <si>
    <t>Прочие доходы от оказания платных услуг (работ) получателями средств бюджетов поселений (муниципальное учреждение «Нелидовский дом культуры»)</t>
  </si>
  <si>
    <t>1.18</t>
  </si>
  <si>
    <t>2 02 04999 10 0001 151</t>
  </si>
  <si>
    <t>1.19</t>
  </si>
  <si>
    <t>2 07 05000 10 0002 180</t>
  </si>
  <si>
    <t>Прочие безвозмездные поступления в бюджеты поселений (муниципальное учреждение «Нелидовский дом культуры»)</t>
  </si>
  <si>
    <t>1.20</t>
  </si>
  <si>
    <t>2 02 04999 10 0002 151</t>
  </si>
  <si>
    <t>1.21</t>
  </si>
  <si>
    <t>2 02 02999 10 0001 151</t>
  </si>
  <si>
    <t>1.22</t>
  </si>
  <si>
    <t>2 02 02999 10 0002 151</t>
  </si>
  <si>
    <t>Приложение № 3</t>
  </si>
  <si>
    <t>к решению Совета депутатов сельского поселения Чисменское Волоколамского муниципального  района Московской области № 135/21 от 21.12.2011г.</t>
  </si>
  <si>
    <t>"О бюджете сельского поселения Чисменское Волоколамского муниципального  района Московской области на 2012 год" в редакции решений от 30.01.2012г. № 148/23, от 02.04.2012г. №158/25</t>
  </si>
  <si>
    <t xml:space="preserve">Расходы  бюджета сельского поселения Чисменское Волоколамского муниципального района Московской области на 2012 год по разделам, подразделам, целевым статьям и видам расходов бюджетов </t>
  </si>
  <si>
    <t xml:space="preserve">               Наименование показателя</t>
  </si>
  <si>
    <t>Рз</t>
  </si>
  <si>
    <t>ПР</t>
  </si>
  <si>
    <t>ЦСР</t>
  </si>
  <si>
    <t>ВР</t>
  </si>
  <si>
    <t>Сумма (тыс.рублей)</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</si>
  <si>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</si>
  <si>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</si>
  <si>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</si>
  <si>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</si>
  <si>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</si>
  <si>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</si>
  <si>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</si>
  <si>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</si>
  <si>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Выполнение функций органами местного самоуправления</t>
  </si>
  <si>
    <t>500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</si>
  <si>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</si>
  <si>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</si>
  <si>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Центральный аппарат</t>
  </si>
  <si>
    <t>002 04 00</t>
  </si>
  <si>
    <t>Межбюджетные трансферты</t>
  </si>
  <si>
    <t>521 00 00</t>
  </si>
  <si>
    <t>Иные межбюджетные трансферты, предоставляемые из бюджетов поселений муниципальному району на осуществление части полномочий по решению вопросов местного значения в соответсвии с заключенными соглашениями</t>
  </si>
  <si>
    <t>521 06 00</t>
  </si>
  <si>
    <t>Осуществление полномочий контрольно-счетного органа поселения по осуществлению внешнего муниципального финансового контроля</t>
  </si>
  <si>
    <t>521 06 05</t>
  </si>
  <si>
    <t>017</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</si>
  <si>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</si>
  <si>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</si>
  <si>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оплату услуг за опубликование информации в газете</t>
  </si>
  <si>
    <t>002 04 14</t>
  </si>
  <si>
    <t>Другие расходы на содержание органов местного самоуправления</t>
  </si>
  <si>
    <t>002 04 99</t>
  </si>
  <si>
    <t>Уплата налога на имущество организаций и земельного налога</t>
  </si>
  <si>
    <t>002 95 00</t>
  </si>
  <si>
    <t>Уплата налога на имущество органов местного самоуправления</t>
  </si>
  <si>
    <t>002 95 01</t>
  </si>
  <si>
    <t>Уплата земельного налога органов местного самоуправления</t>
  </si>
  <si>
    <t>002 95 02</t>
  </si>
  <si>
    <t>Осуществление полномочий органов местного самоуправления по формированию, исполнению бюджета поселения и осуществление контроля за исполнением данного бюджета</t>
  </si>
  <si>
    <t>521 06 01</t>
  </si>
  <si>
    <t>Иные  межбюджетные трансферты</t>
  </si>
  <si>
    <t>Осуществление полномочий органов местного самоуправления по организации в границах поселения электро-, тепло-, газо- и водоснабжения населения, водоотведения, снабжения населения топливом</t>
  </si>
  <si>
    <t>521 06 02</t>
  </si>
  <si>
    <t>Осуществление полномочий органов местного самоуправления по обеспечению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содержание муниципального жилищного фонда, создание условий для жилищного строительства.</t>
  </si>
  <si>
    <t>521 06 04</t>
  </si>
  <si>
    <t>Резервные фонды</t>
  </si>
  <si>
    <t>11</t>
  </si>
  <si>
    <t>070 00 00</t>
  </si>
  <si>
    <t>Резервные фонды исполнительных органов местного самоуправления</t>
  </si>
  <si>
    <t>070 05 00</t>
  </si>
  <si>
    <t>Прочие расходы</t>
  </si>
  <si>
    <t>013</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</si>
  <si>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</si>
  <si>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</si>
  <si>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</si>
  <si>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</si>
  <si>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Оценка недвижимости, признание прав и регулирование отношений по государственной  и муниципальной собственности</t>
  </si>
  <si>
    <t>090 02 00</t>
  </si>
  <si>
    <t>Оценка и техническая инвентаризация имущества, принадлежащего муниципальному образованию</t>
  </si>
  <si>
    <t>090 02 02</t>
  </si>
  <si>
    <t>Реализация государственных функций, связанных с общегосударственным управлением</t>
  </si>
  <si>
    <t>092 00 00</t>
  </si>
  <si>
    <t>Выполнение других обязательств государства</t>
  </si>
  <si>
    <t>092 03 00</t>
  </si>
  <si>
    <t>Прочие выплаты по обязательствам государства</t>
  </si>
  <si>
    <t>092 03 05</t>
  </si>
  <si>
    <t>Национальная оборона</t>
  </si>
  <si>
    <t>Мобилизационная  и вневойсковая подготовка</t>
  </si>
  <si>
    <t>Руководство и управление в сфере установленных функций</t>
  </si>
  <si>
    <t>001 00 00</t>
  </si>
  <si>
    <t>Осуществление первичного воинского учета на территориях,где отсутствуют военные комиссариаты</t>
  </si>
  <si>
    <t>001 36 00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</si>
  <si>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</si>
  <si>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</si>
  <si>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</si>
  <si>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</si>
  <si>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</si>
  <si>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</si>
  <si>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</si>
  <si>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Осуществление мероприятий по обеспечению безопасности людей на водных объектах, охране их жизни и здоровья</t>
  </si>
  <si>
    <t>218 01 01</t>
  </si>
  <si>
    <t>Участие в предупреждении и ликвидации последствий чрезвычайных ситуаций природного и техногенного характера</t>
  </si>
  <si>
    <t>218 01 02</t>
  </si>
  <si>
    <t>Мероприятия по гражданской обороне</t>
  </si>
  <si>
    <t>219 00 00</t>
  </si>
  <si>
    <t>Подготовка населения и организаций к действиям в чрезвычайной ситуации в мирное и военное время</t>
  </si>
  <si>
    <t>219 01 00</t>
  </si>
  <si>
    <t>Другие вопросы в области национальной безопасности и правоохранительной деятельности</t>
  </si>
  <si>
    <t>14</t>
  </si>
  <si>
    <t>Реализация других функций, связанных с обеспечением национальной безопасности и правоохранительной деятельности</t>
  </si>
  <si>
    <t>247 00 00</t>
  </si>
  <si>
    <t>Обеспечение первичных мер пожарной безопасности</t>
  </si>
  <si>
    <t>247 00 01</t>
  </si>
  <si>
    <t>Участие в профилактике терроризма и экстремизма, а так же в минимизации и (или) ликвидации последствий проявлений терроризма и экстремизма</t>
  </si>
  <si>
    <t>247 00 02</t>
  </si>
  <si>
    <t>Национальная экономика</t>
  </si>
  <si>
    <t>Лесное хозяйство</t>
  </si>
  <si>
    <t>07</t>
  </si>
  <si>
    <t>Вопросы в области лесных отношений</t>
  </si>
  <si>
    <t>292 00 00</t>
  </si>
  <si>
    <t>Мероприятия в области охраны, восстановления и использования лесов</t>
  </si>
  <si>
    <t>292 02 00</t>
  </si>
  <si>
    <t>Реализация государственных функций в области национальной экономики</t>
  </si>
  <si>
    <t>12</t>
  </si>
  <si>
    <t>340 00 00</t>
  </si>
  <si>
    <t>Мероприятия по землеустройству и землепользованию</t>
  </si>
  <si>
    <t>340 03 00</t>
  </si>
  <si>
    <t>Формирование землеустроительных дел, межевание земель и постановка на кадастровый учет земельных участков</t>
  </si>
  <si>
    <t>340 03 01</t>
  </si>
  <si>
    <t>Дорожное хозяйство (дорожные фонды)</t>
  </si>
  <si>
    <t xml:space="preserve">Дорожное хозяйство </t>
  </si>
  <si>
    <t>315 00 00</t>
  </si>
  <si>
    <t>Поддержка дорожного хозяйства</t>
  </si>
  <si>
    <t>315 02 00</t>
  </si>
  <si>
    <t>Содержание, ремонт автомобильных дорог местного значения</t>
  </si>
  <si>
    <t>315 02 03</t>
  </si>
  <si>
    <t>Отдельные мероприятия в области дорожного хозяйства</t>
  </si>
  <si>
    <t>365</t>
  </si>
  <si>
    <t>Региональные целевые программы</t>
  </si>
  <si>
    <t>522 00 00</t>
  </si>
  <si>
    <t>Долгосрочная целевая программа Московской области "Дороги Подмосковьяна период 2012-2015 годов"</t>
  </si>
  <si>
    <t>522 17 00</t>
  </si>
  <si>
    <t>Расходы за счет субсидии на финансирование работ по капитальному ремонту и ремонту автомобильных дорог общего пользования населенных пунктов</t>
  </si>
  <si>
    <t>522 17 03</t>
  </si>
  <si>
    <t>Расходы за счет субсидии на финансирование работ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t>
  </si>
  <si>
    <t>522 17 04</t>
  </si>
  <si>
    <t xml:space="preserve">522 17 04 </t>
  </si>
  <si>
    <t>Другие вопросы в области национальной экономики</t>
  </si>
  <si>
    <t>Мероприятия в области строительства, архитектуры и градостроительства</t>
  </si>
  <si>
    <t>338 00 00</t>
  </si>
  <si>
    <t>Разработка документов территориального планирования муниципального образования</t>
  </si>
  <si>
    <t>338 01 00</t>
  </si>
  <si>
    <t xml:space="preserve">338 01 01 </t>
  </si>
  <si>
    <t>Осуществление полномочий органов местного самоуправления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территории,выдаче разрешений на строительство,разрешений на ввод объектов в эксплуатацию при осуществлении строительства,реконструкции,капитального ремонта объектов капитального строительства,расположенных на территории поселения, резервированию земель и изъятию,в том числе путем выкупа,земельных участков в границах поселения для муниципальных нужд, осуществлению земельного контроля за использованием земель поселения</t>
  </si>
  <si>
    <t>521 06 03</t>
  </si>
  <si>
    <t>Жилищно-коммунальное хозяйство</t>
  </si>
  <si>
    <t>05</t>
  </si>
  <si>
    <t>Жилищное хозяйство</t>
  </si>
  <si>
    <t>Поддержка жилищного хозяйства</t>
  </si>
  <si>
    <t>350 00 00</t>
  </si>
  <si>
    <t>Мероприятия в области жилищного хозяйства</t>
  </si>
  <si>
    <t>350 03 00</t>
  </si>
  <si>
    <t>Капитальный ремонт муниципального жилищного фонда</t>
  </si>
  <si>
    <t>350 03 01</t>
  </si>
  <si>
    <t>Субсидии юридическим лицам</t>
  </si>
  <si>
    <t>006</t>
  </si>
  <si>
    <t xml:space="preserve">Проведение работ по капитальному ремонту многоквартирных домов  </t>
  </si>
  <si>
    <t>350 03 11</t>
  </si>
  <si>
    <t>Бюджетные инвестиции в объекты капитального строительства, не включенные в целевые программы</t>
  </si>
  <si>
    <t>1020000</t>
  </si>
  <si>
    <t>Бюджетные инвестиции в объекты капитального строительства гос. собственности субъектов Российской Федерации (объекты капитального строительства собственности муниципальных образований)</t>
  </si>
  <si>
    <t>1020100</t>
  </si>
  <si>
    <t>Бюджетные инвестиции в объекты капитального строительства  собственности муниципальных образований</t>
  </si>
  <si>
    <t>1020102</t>
  </si>
  <si>
    <t>Бюджетные инвестиции</t>
  </si>
  <si>
    <t>003</t>
  </si>
  <si>
    <t>Закупка товаров, работ, услуг в целях капитального ремонта муниципального имущества</t>
  </si>
  <si>
    <t>243</t>
  </si>
  <si>
    <t>Благоустройство</t>
  </si>
  <si>
    <t>600 00 00</t>
  </si>
  <si>
    <t>Уличное освещение</t>
  </si>
  <si>
    <t>600 01 00</t>
  </si>
  <si>
    <t xml:space="preserve">600 01 00 </t>
  </si>
  <si>
    <t>Содержание  и ремонт внутриквартальных дорог</t>
  </si>
  <si>
    <t>600 02 00</t>
  </si>
  <si>
    <t xml:space="preserve">600 02 00 </t>
  </si>
  <si>
    <t>Озеленение</t>
  </si>
  <si>
    <t>600 03 00</t>
  </si>
  <si>
    <t xml:space="preserve">600 03 00 </t>
  </si>
  <si>
    <t>Организация и содержание мест захоронения</t>
  </si>
  <si>
    <t>600 04 00</t>
  </si>
  <si>
    <t xml:space="preserve">600 04 00 </t>
  </si>
  <si>
    <t>Прочие мероприятия по благоустройству городских округов и поселений</t>
  </si>
  <si>
    <t>600 05 00</t>
  </si>
  <si>
    <t xml:space="preserve">600 05 00 </t>
  </si>
  <si>
    <t xml:space="preserve">Целевые программы муниципальных образований </t>
  </si>
  <si>
    <t xml:space="preserve">795 00 00 </t>
  </si>
  <si>
    <t>Долгосрочная целевая программа "Реконструкция наружного освещения в населенных пунктах сельского поселения Чисменское Волоколамского муниципального района Московской области на 2011-2018 годы"</t>
  </si>
  <si>
    <t>795 12 00</t>
  </si>
  <si>
    <t xml:space="preserve">Раздел "Реконструкция линий уличного освещения" </t>
  </si>
  <si>
    <t>795 12 01</t>
  </si>
  <si>
    <t xml:space="preserve">Раздел "Установка устройств учета потребляемой электроэнергии уличного освещения" </t>
  </si>
  <si>
    <t>795 12 02</t>
  </si>
  <si>
    <t>Раздел "Переоборудование фонарей уличного освещения с переводом на лампы ДНАТ-70, ДНАТ-150"</t>
  </si>
  <si>
    <t>795 12 03</t>
  </si>
  <si>
    <t>Раздел "Установка 3-х тарифных счетчиков на уличное освещение в населенных пунктах поселения"</t>
  </si>
  <si>
    <t>795 09 05</t>
  </si>
  <si>
    <t>Образование</t>
  </si>
  <si>
    <t>Молодежная политика и оздоровление детей</t>
  </si>
  <si>
    <t>Организационно-воспитательная работа с молодежью</t>
  </si>
  <si>
    <t>431 00 00</t>
  </si>
  <si>
    <t>Проведение мероприятий для детей и молодежи</t>
  </si>
  <si>
    <t>431 01 00</t>
  </si>
  <si>
    <t>795 00 00</t>
  </si>
  <si>
    <t>Долгосрочная целевая программа "Профилактика алкоголизма среди несовершеннолетних и защита несовершеннолетних от угрозы алкогольной зависимости сельского поселения Чисменское Волоколамского муниципального района Московской области на 2011-2012г."</t>
  </si>
  <si>
    <t>795 28 00</t>
  </si>
  <si>
    <t>Культура и кинематография</t>
  </si>
  <si>
    <t>08</t>
  </si>
  <si>
    <t>Культура</t>
  </si>
  <si>
    <t>Учреждения культуры и мероприятия в сфере культуры и кинематографии</t>
  </si>
  <si>
    <t>440 00 00</t>
  </si>
  <si>
    <t>Мероприятия в сфере культуры и кинематографии</t>
  </si>
  <si>
    <t>440 01 00</t>
  </si>
  <si>
    <t xml:space="preserve">440 01 00 </t>
  </si>
  <si>
    <t>440 95 00</t>
  </si>
  <si>
    <t xml:space="preserve">Уплата налога на имущество учреждений культуры </t>
  </si>
  <si>
    <t>440 95 01</t>
  </si>
  <si>
    <t>Выполнение функций бюджетными учреждениями</t>
  </si>
  <si>
    <t>001</t>
  </si>
  <si>
    <t xml:space="preserve">Уплата земельного налога учреждений культуры </t>
  </si>
  <si>
    <t>440 95 02</t>
  </si>
  <si>
    <t>Обеспечение деятельности подведомственных учреждений</t>
  </si>
  <si>
    <t>440 99 00</t>
  </si>
  <si>
    <t xml:space="preserve">Другие расходы на обеспечение деятельности  учреждений культуры </t>
  </si>
  <si>
    <t>440 99 99</t>
  </si>
  <si>
    <t xml:space="preserve">Мероприятия в сфере культуры и кинематографии </t>
  </si>
  <si>
    <t>450 00 00</t>
  </si>
  <si>
    <t xml:space="preserve">Государственная поддержка в сфере культуры, кинематографии </t>
  </si>
  <si>
    <t>450 85 00</t>
  </si>
  <si>
    <t>Целевые программы муниципальных образований</t>
  </si>
  <si>
    <t>Долгосрочная целевая программа "Энергосбережение и повышение энергетической эффективности на 2011-2014 годы"</t>
  </si>
  <si>
    <t>795 09 00</t>
  </si>
  <si>
    <t>Раздел "Установка прибора учета тепловой энергии"</t>
  </si>
  <si>
    <t>795 09 01</t>
  </si>
  <si>
    <t>Уплата налога на имущество учреждений культуры</t>
  </si>
  <si>
    <t xml:space="preserve">440 95 01 </t>
  </si>
  <si>
    <t>Уплата земельного налога учреждений культуры</t>
  </si>
  <si>
    <t xml:space="preserve">440 95 02 </t>
  </si>
  <si>
    <t>Другие расходы на обеспечение деятельности учреждений культуры</t>
  </si>
  <si>
    <t xml:space="preserve">440 99 99 </t>
  </si>
  <si>
    <t xml:space="preserve">Другие вопросы в области культуры и кинематографии </t>
  </si>
  <si>
    <t>Социальная политика</t>
  </si>
  <si>
    <t>10</t>
  </si>
  <si>
    <t>Пенсионное обеспечение</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</si>
  <si>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</si>
  <si>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</si>
  <si>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 Российской Федерации</t>
  </si>
  <si>
    <t>491 01 00</t>
  </si>
  <si>
    <t>Социальные выплаты</t>
  </si>
  <si>
    <t>005</t>
  </si>
  <si>
    <t>Физическая культура и спорт</t>
  </si>
  <si>
    <t xml:space="preserve">Физическая культура </t>
  </si>
  <si>
    <t>Физкультурно-оздоровительная работа и спортивные мероприятия</t>
  </si>
  <si>
    <t>512 00 00</t>
  </si>
  <si>
    <t>Мероприятия в области спорта, физической культуры и туризма</t>
  </si>
  <si>
    <t>512 97 00</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</si>
  <si>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</si>
  <si>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</si>
  <si>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долговым обязательствам</t>
  </si>
  <si>
    <t>065 00 00</t>
  </si>
  <si>
    <t>Процентные платежи по муниципальному долгу</t>
  </si>
  <si>
    <t>065 03 00</t>
  </si>
  <si>
    <t>Межбюджетные трансферты общего характера бюджетам субъектов Российской Федерации и муниципальных образований</t>
  </si>
  <si>
    <t>Прочие межбюджетные трансферты общего характера</t>
  </si>
  <si>
    <t>Осуществление полномочий органов местного самоуправления в области мероприятий по обеспечению безопасности людей на водных объектах, охране их жизни и здоровья</t>
  </si>
  <si>
    <t>Осуществление полномочий органов местного самоуправления в области мероприятий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</si>
  <si>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 xml:space="preserve">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поселения,а также осуществление иных полномочий в области использования автомобильных дорог и осуществления дорожной деятельности </t>
  </si>
  <si>
    <t>Осуществление полномочий органов местного самоуправления по формированию, утверждению, исполнению бюджета поселения и осуществление контроля за исполнением данного бюджета</t>
  </si>
  <si>
    <t>521 06 11</t>
  </si>
  <si>
    <t>521 06 12</t>
  </si>
  <si>
    <t>ВСЕГО:</t>
  </si>
  <si>
    <t>Приложение № 4</t>
  </si>
  <si>
    <t>к решению Совета депутатов сельского поселения Чисменское Волоколамского муниципального  района Московской области  № 135/21 от21.12.2011г.</t>
  </si>
  <si>
    <t xml:space="preserve">Ведомственная структура расходов бюджета сельского поселения Чисменское Волоколамского муниципального района Московской области на 2012 год </t>
  </si>
  <si>
    <t>Гл</t>
  </si>
  <si>
    <t>Администрация сельского поселения Чисменское Волоколамского муниципального района Московской области</t>
  </si>
  <si>
    <t>004</t>
  </si>
  <si>
    <t>Руководство и управление в сфере установленных функций органов госуд.власти субъектов РФ и органов местного самоуправления</t>
  </si>
  <si>
    <t>Председатель законодательного (представительного) органов госуд.власти субъектов РФ и органов местного самоуправления</t>
  </si>
  <si>
    <t>002 11 00</t>
  </si>
  <si>
    <t>009</t>
  </si>
  <si>
    <t>Расходы на уплату налога на имущество органов местного самоуправления</t>
  </si>
  <si>
    <t>Расходы на уплату земельного налога органов местного самоуправления</t>
  </si>
  <si>
    <t>Осуществление полномочий органов местного самоуправления по формированию,  исполнению бюджета поселения и осуществление контроля за исполнением данного бюджета</t>
  </si>
  <si>
    <t>0700000</t>
  </si>
  <si>
    <t>0700500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</si>
  <si>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</si>
  <si>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</si>
  <si>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Участие в профилактике терроризма и экстремизма, а также в минимизации и (или) ликвидации последствий проявлений терроризма и экстремизма</t>
  </si>
  <si>
    <t>Разработка правил землепользования и застройки, нормативов градостроительного проектрования и проектов планировки объектов капитального строительства</t>
  </si>
  <si>
    <t>338 02 00</t>
  </si>
  <si>
    <t>338 02 01</t>
  </si>
  <si>
    <t>Коммунальное хозяйство</t>
  </si>
  <si>
    <t>10200000</t>
  </si>
  <si>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t>
  </si>
  <si>
    <t>600 07 00</t>
  </si>
  <si>
    <t xml:space="preserve">600 07 00 </t>
  </si>
  <si>
    <t xml:space="preserve">Раздел  "Реконструкция линий уличного освещения" </t>
  </si>
  <si>
    <t>Раздел "Установка приборов учета электроэнергии, потреблямой на уличное освещение в населенных пунктах поселения"</t>
  </si>
  <si>
    <t>081</t>
  </si>
  <si>
    <t>795 09 04</t>
  </si>
  <si>
    <t>082</t>
  </si>
  <si>
    <t>Ц</t>
  </si>
  <si>
    <t xml:space="preserve">Другие расходы на обеспечение деятельности учреждений культуры </t>
  </si>
  <si>
    <t>Обслуживание государственного внутреннего  и муниципального долга</t>
  </si>
  <si>
    <t xml:space="preserve">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поселения,а также осуществление иных полномочий в области использования автомобильных </t>
  </si>
  <si>
    <t>Осуществление полномочий органов местного самоуправления по утверждению генеральных планов поселения,правил землепользования и застройки, утверждению подготовленной на основе генеральных планов поселения документации по планировке территории,выдаче разрешений на строительство,разрешений на ввод объектов в эксплуатацию при осуществлении строительства,реконструкции,капитального ремонта объектов капитального строительства,расположенных на территории поселения,резервированию земель и изъятию, в том числе путем выкупа, земельных участков в границах поселения для муниципальных нужд, осуществлению земельного контроля за использованием земель поселения</t>
  </si>
  <si>
    <t>Совет депутатов сельского поселения Чисменское Волоколамского муниципального района Московской области</t>
  </si>
  <si>
    <t>084</t>
  </si>
  <si>
    <t xml:space="preserve">01 </t>
  </si>
  <si>
    <t>ВСЕГО РАСХОДОВ:</t>
  </si>
  <si>
    <t>Приложение № 6</t>
  </si>
  <si>
    <t>к решению Совета депутатов сельского поселения Чисменское Волоколамского муниципального  района Московской области 135/21 от 21.12.2011г.</t>
  </si>
  <si>
    <t>Источники внутреннего финансирования дефицита бюджета сельского поселения Чисменское Волоколамского  муниципального района Московской области на 2012 год</t>
  </si>
  <si>
    <t>тыс.рублей</t>
  </si>
  <si>
    <t>Код</t>
  </si>
  <si>
    <t>Наименование</t>
  </si>
  <si>
    <t>Дефицит бюджета сельского поселения Чисменское Волоколамского  муниципального района Московской области</t>
  </si>
  <si>
    <t>в процентах к общей сумме доходов без учета безвозмездных поступлений</t>
  </si>
  <si>
    <t>Источники внутреннего финансирования дефицита бюджета</t>
  </si>
  <si>
    <t xml:space="preserve">000 01 02 00 00 00 0000 000 </t>
  </si>
  <si>
    <t xml:space="preserve">Кредиты кредитных организаций в валюте Российской Федерации </t>
  </si>
  <si>
    <t xml:space="preserve">000 01 02 00 00 00 0000 700 </t>
  </si>
  <si>
    <t>Получение кредитов от кредитных организаций в валюте Российской Федерации</t>
  </si>
  <si>
    <t xml:space="preserve">080 01 02 00 00 10 0000 710 </t>
  </si>
  <si>
    <t>Получение кредитов от кредитных организаций бюджетами поселений в валюте Российской Федерации</t>
  </si>
  <si>
    <t xml:space="preserve">000 01 02 00 00 00 0000 800 </t>
  </si>
  <si>
    <t>Погашение кредитов, предоставленных кредитными организациями в валюте Российской Федерации</t>
  </si>
  <si>
    <t xml:space="preserve">080 01 02 00 00 10 0000 810 </t>
  </si>
  <si>
    <t>Погашение бюджетами поселений кредитов от  кредитных организаций в валюте Российской Федерации</t>
  </si>
  <si>
    <t xml:space="preserve">000 01 03 00 00 00 0000 000 </t>
  </si>
  <si>
    <t xml:space="preserve">Бюджетные кредиты от других бюджетов бюджетной системы Российской Федерации </t>
  </si>
  <si>
    <t xml:space="preserve">000 01 03 00 00 00 0000 700 </t>
  </si>
  <si>
    <t>Получение бюджетных кредитов от других бюджетов бюджетной системы Российской Федерации в валюте Российской Федерации</t>
  </si>
  <si>
    <t xml:space="preserve">080 01 03 00 00 10 0000 710 </t>
  </si>
  <si>
    <t>Получение кредитов от других бюджетов бюджетной системы  Российской Федерации бюджетами поселений в валюте Российской Федерации</t>
  </si>
  <si>
    <t xml:space="preserve">000 01 03 00 00 00 0000 800 </t>
  </si>
  <si>
    <t>Погашение бюджетных кредитов, полученных от других бюджетов бюджетной системы Российской Федерации в валюте Российской Федерации</t>
  </si>
  <si>
    <t xml:space="preserve">080 01 03 00 00 10 0000 810 </t>
  </si>
  <si>
    <t>Погашение бюджетами поселений кредитов от других бюджетов бюджетной системы Российской Федерации в валюте Российской Федерации</t>
  </si>
  <si>
    <t xml:space="preserve">000 01 05 00 00 00 0000 000 </t>
  </si>
  <si>
    <t>Изменение остатков средств на счетах по учету средств бюджета</t>
  </si>
  <si>
    <t xml:space="preserve">000 01 05 02 01 10 0000 510 </t>
  </si>
  <si>
    <t>Увеличение прочих остатков денежных средств бюджетов поселений</t>
  </si>
  <si>
    <t xml:space="preserve">000 01 05 02 01 10 0000 610 </t>
  </si>
  <si>
    <t>Уменьшение прочих остатков денежных средств бюджетов поселений</t>
  </si>
  <si>
    <t>Приложение № 5</t>
  </si>
  <si>
    <t>"О бюджете сельского поселения Чисменское Волоколамского муниципального  района Московской области на 2012 год" в редакции решения  от 02.04.2012г. № 158/25</t>
  </si>
  <si>
    <t>Иные межбюджетные трансферты  бюджету Волоколамского муниципального района Московской области на финансирование расходов, связанных с передачей органам местного самоуправления Волоколамского муниципального района Московской области осуществления части полномочий органов местного самоуправления сельского поселения Чисменское Волоколамского района Московской области по решению вопросов местного значения сельского поселения Чисменское Волоколамского района Московской области  на 2012 год</t>
  </si>
  <si>
    <t>Виды передаваемых иных межбюджетных трансфертов</t>
  </si>
  <si>
    <t xml:space="preserve">Сумма </t>
  </si>
  <si>
    <t>ВСЕГО</t>
  </si>
</sst>
</file>

<file path=xl/styles.xml><?xml version="1.0" encoding="utf-8"?>
<styleSheet xmlns="http://schemas.openxmlformats.org/spreadsheetml/2006/main">
  <numFmts count="5">
    <numFmt numFmtId="164" formatCode="GENERAL"/>
    <numFmt numFmtId="165" formatCode="@"/>
    <numFmt numFmtId="166" formatCode="#,##0"/>
    <numFmt numFmtId="167" formatCode="0.0"/>
    <numFmt numFmtId="168" formatCode="#,##0.0"/>
  </numFmts>
  <fonts count="53">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2"/>
    </font>
    <font>
      <b/>
      <i/>
      <sz val="10"/>
      <name val="Arial Cyr"/>
      <family val="2"/>
    </font>
    <font>
      <sz val="10"/>
      <color indexed="12"/>
      <name val="Arial Cyr"/>
      <family val="2"/>
    </font>
    <font>
      <sz val="10"/>
      <color indexed="8"/>
      <name val="Arial Cyr"/>
      <family val="2"/>
    </font>
    <font>
      <b/>
      <sz val="10"/>
      <color indexed="8"/>
      <name val="Arial Cyr"/>
      <family val="2"/>
    </font>
    <font>
      <sz val="10"/>
      <color indexed="56"/>
      <name val="Arial Cyr"/>
      <family val="2"/>
    </font>
    <font>
      <sz val="9"/>
      <name val="Arial Cyr"/>
      <family val="2"/>
    </font>
    <font>
      <sz val="9"/>
      <name val="Arial"/>
      <family val="2"/>
    </font>
    <font>
      <b/>
      <sz val="9"/>
      <name val="Arial"/>
      <family val="2"/>
    </font>
    <font>
      <b/>
      <sz val="9"/>
      <name val="Arial Cyr"/>
      <family val="2"/>
    </font>
    <font>
      <sz val="14"/>
      <name val="Arial Cyr"/>
      <family val="2"/>
    </font>
    <font>
      <b/>
      <sz val="10"/>
      <name val="Arial"/>
      <family val="2"/>
    </font>
    <font>
      <b/>
      <sz val="8"/>
      <name val="Arial Cyr"/>
      <family val="2"/>
    </font>
    <font>
      <sz val="8"/>
      <name val="Arial Cyr"/>
      <family val="2"/>
    </font>
    <font>
      <b/>
      <i/>
      <sz val="9"/>
      <name val="Arial Cyr"/>
      <family val="2"/>
    </font>
    <font>
      <i/>
      <sz val="10"/>
      <name val="Arial Cyr"/>
      <family val="2"/>
    </font>
    <font>
      <i/>
      <sz val="9"/>
      <name val="Arial Cyr"/>
      <family val="2"/>
    </font>
    <font>
      <sz val="9"/>
      <color indexed="12"/>
      <name val="Arial Cyr"/>
      <family val="2"/>
    </font>
    <font>
      <i/>
      <sz val="9"/>
      <color indexed="8"/>
      <name val="Arial Cyr"/>
      <family val="2"/>
    </font>
    <font>
      <sz val="9"/>
      <color indexed="8"/>
      <name val="Arial Cyr"/>
      <family val="2"/>
    </font>
    <font>
      <sz val="9"/>
      <color indexed="8"/>
      <name val="Arial"/>
      <family val="2"/>
    </font>
    <font>
      <sz val="9"/>
      <color indexed="12"/>
      <name val="Arial"/>
      <family val="2"/>
    </font>
    <font>
      <i/>
      <sz val="9"/>
      <color indexed="12"/>
      <name val="Arial Cyr"/>
      <family val="2"/>
    </font>
    <font>
      <i/>
      <sz val="10"/>
      <color indexed="12"/>
      <name val="Arial Cyr"/>
      <family val="2"/>
    </font>
    <font>
      <b/>
      <sz val="10"/>
      <color indexed="12"/>
      <name val="Arial Cyr"/>
      <family val="2"/>
    </font>
    <font>
      <b/>
      <sz val="9"/>
      <color indexed="12"/>
      <name val="Arial Cyr"/>
      <family val="2"/>
    </font>
    <font>
      <b/>
      <i/>
      <sz val="9"/>
      <color indexed="12"/>
      <name val="Arial Cyr"/>
      <family val="2"/>
    </font>
    <font>
      <b/>
      <i/>
      <sz val="9"/>
      <color indexed="8"/>
      <name val="Arial Cyr"/>
      <family val="2"/>
    </font>
    <font>
      <sz val="9"/>
      <color indexed="10"/>
      <name val="Arial Cyr"/>
      <family val="2"/>
    </font>
    <font>
      <b/>
      <sz val="11"/>
      <name val="Arial Cyr"/>
      <family val="2"/>
    </font>
    <font>
      <sz val="11"/>
      <name val="Arial Cyr"/>
      <family val="2"/>
    </font>
    <font>
      <sz val="10"/>
      <color indexed="48"/>
      <name val="Arial Cyr"/>
      <family val="2"/>
    </font>
    <font>
      <sz val="10"/>
      <color indexed="9"/>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s>
  <cellStyleXfs count="6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4" fillId="0" borderId="0" applyProtection="0">
      <alignment/>
    </xf>
    <xf numFmtId="164" fontId="14" fillId="0" borderId="0" applyProtection="0">
      <alignment/>
    </xf>
    <xf numFmtId="164" fontId="15" fillId="3" borderId="0" applyNumberFormat="0" applyBorder="0" applyAlignment="0" applyProtection="0"/>
    <xf numFmtId="164" fontId="16" fillId="0" borderId="0" applyNumberFormat="0" applyFill="0" applyBorder="0" applyAlignment="0" applyProtection="0"/>
    <xf numFmtId="164" fontId="0" fillId="23" borderId="8" applyNumberFormat="0" applyAlignment="0" applyProtection="0"/>
    <xf numFmtId="164" fontId="17" fillId="0" borderId="9" applyNumberFormat="0" applyFill="0" applyAlignment="0" applyProtection="0"/>
    <xf numFmtId="164" fontId="18" fillId="0" borderId="0" applyNumberFormat="0" applyFill="0" applyBorder="0" applyAlignment="0" applyProtection="0"/>
    <xf numFmtId="164" fontId="14" fillId="24" borderId="10">
      <alignment horizontal="center" vertical="center" wrapText="1"/>
      <protection hidden="1" locked="0"/>
    </xf>
    <xf numFmtId="164" fontId="19" fillId="4" borderId="0" applyNumberFormat="0" applyBorder="0" applyAlignment="0" applyProtection="0"/>
  </cellStyleXfs>
  <cellXfs count="257">
    <xf numFmtId="164" fontId="0" fillId="0" borderId="0" xfId="0" applyAlignment="1">
      <alignment/>
    </xf>
    <xf numFmtId="164" fontId="0" fillId="0" borderId="0" xfId="0" applyBorder="1" applyAlignment="1">
      <alignment/>
    </xf>
    <xf numFmtId="165" fontId="20" fillId="0" borderId="0" xfId="0" applyNumberFormat="1" applyFont="1" applyBorder="1" applyAlignment="1">
      <alignment wrapText="1"/>
    </xf>
    <xf numFmtId="165" fontId="20" fillId="0" borderId="0" xfId="0" applyNumberFormat="1" applyFont="1" applyBorder="1" applyAlignment="1">
      <alignment/>
    </xf>
    <xf numFmtId="164" fontId="20" fillId="0" borderId="0" xfId="0" applyFont="1" applyBorder="1" applyAlignment="1">
      <alignment horizontal="center" wrapText="1"/>
    </xf>
    <xf numFmtId="164" fontId="20" fillId="0" borderId="0" xfId="0" applyFont="1" applyBorder="1" applyAlignment="1">
      <alignment wrapText="1"/>
    </xf>
    <xf numFmtId="164" fontId="20" fillId="0" borderId="11" xfId="0" applyFont="1" applyBorder="1" applyAlignment="1">
      <alignment horizontal="center"/>
    </xf>
    <xf numFmtId="166" fontId="20" fillId="0" borderId="11" xfId="0" applyNumberFormat="1" applyFont="1" applyBorder="1" applyAlignment="1">
      <alignment/>
    </xf>
    <xf numFmtId="164" fontId="20" fillId="0" borderId="11" xfId="0" applyFont="1" applyBorder="1" applyAlignment="1">
      <alignment/>
    </xf>
    <xf numFmtId="167" fontId="20" fillId="0" borderId="11" xfId="0" applyNumberFormat="1" applyFont="1" applyBorder="1" applyAlignment="1">
      <alignment/>
    </xf>
    <xf numFmtId="166" fontId="21" fillId="0" borderId="11" xfId="0" applyNumberFormat="1" applyFont="1" applyBorder="1" applyAlignment="1">
      <alignment/>
    </xf>
    <xf numFmtId="164" fontId="21" fillId="0" borderId="11" xfId="0" applyFont="1" applyBorder="1" applyAlignment="1">
      <alignment/>
    </xf>
    <xf numFmtId="167" fontId="21" fillId="0" borderId="11" xfId="0" applyNumberFormat="1" applyFont="1" applyBorder="1" applyAlignment="1">
      <alignment/>
    </xf>
    <xf numFmtId="164" fontId="22" fillId="0" borderId="11" xfId="0" applyFont="1" applyBorder="1" applyAlignment="1">
      <alignment/>
    </xf>
    <xf numFmtId="164" fontId="22" fillId="0" borderId="11" xfId="0" applyFont="1" applyBorder="1" applyAlignment="1">
      <alignment/>
    </xf>
    <xf numFmtId="167" fontId="22" fillId="0" borderId="11" xfId="0" applyNumberFormat="1" applyFont="1" applyBorder="1" applyAlignment="1">
      <alignment/>
    </xf>
    <xf numFmtId="164" fontId="21" fillId="0" borderId="11" xfId="0" applyFont="1" applyBorder="1" applyAlignment="1">
      <alignment/>
    </xf>
    <xf numFmtId="164" fontId="22" fillId="0" borderId="11" xfId="0" applyFont="1" applyBorder="1" applyAlignment="1">
      <alignment wrapText="1"/>
    </xf>
    <xf numFmtId="164" fontId="21" fillId="0" borderId="11" xfId="0" applyFont="1" applyBorder="1" applyAlignment="1">
      <alignment wrapText="1"/>
    </xf>
    <xf numFmtId="164" fontId="23" fillId="0" borderId="11" xfId="0" applyFont="1" applyBorder="1" applyAlignment="1">
      <alignment/>
    </xf>
    <xf numFmtId="164" fontId="23" fillId="0" borderId="11" xfId="0" applyFont="1" applyBorder="1" applyAlignment="1">
      <alignment wrapText="1"/>
    </xf>
    <xf numFmtId="167" fontId="23" fillId="0" borderId="11" xfId="0" applyNumberFormat="1" applyFont="1" applyBorder="1" applyAlignment="1">
      <alignment/>
    </xf>
    <xf numFmtId="164" fontId="0" fillId="0" borderId="11" xfId="0" applyFont="1" applyBorder="1" applyAlignment="1">
      <alignment/>
    </xf>
    <xf numFmtId="164" fontId="0" fillId="0" borderId="11" xfId="0" applyFont="1" applyBorder="1" applyAlignment="1">
      <alignment wrapText="1"/>
    </xf>
    <xf numFmtId="167" fontId="0" fillId="0" borderId="11" xfId="0" applyNumberFormat="1" applyFont="1" applyBorder="1" applyAlignment="1">
      <alignment/>
    </xf>
    <xf numFmtId="164" fontId="24" fillId="0" borderId="11" xfId="0" applyFont="1" applyBorder="1" applyAlignment="1">
      <alignment horizontal="left" wrapText="1"/>
    </xf>
    <xf numFmtId="167" fontId="24" fillId="0" borderId="11" xfId="0" applyNumberFormat="1" applyFont="1" applyBorder="1" applyAlignment="1">
      <alignment/>
    </xf>
    <xf numFmtId="164" fontId="22" fillId="0" borderId="11" xfId="0" applyFont="1" applyBorder="1" applyAlignment="1">
      <alignment horizontal="left" wrapText="1"/>
    </xf>
    <xf numFmtId="167" fontId="25" fillId="0" borderId="11" xfId="0" applyNumberFormat="1" applyFont="1" applyBorder="1" applyAlignment="1">
      <alignment/>
    </xf>
    <xf numFmtId="164" fontId="20" fillId="0" borderId="11" xfId="0" applyFont="1" applyBorder="1" applyAlignment="1">
      <alignment/>
    </xf>
    <xf numFmtId="164" fontId="20" fillId="0" borderId="11" xfId="0" applyFont="1" applyBorder="1" applyAlignment="1">
      <alignment wrapText="1"/>
    </xf>
    <xf numFmtId="164" fontId="20" fillId="0" borderId="11" xfId="62" applyFont="1" applyFill="1" applyBorder="1" applyAlignment="1" applyProtection="1">
      <alignment/>
      <protection/>
    </xf>
    <xf numFmtId="164" fontId="21" fillId="0" borderId="11" xfId="62" applyFont="1" applyFill="1" applyBorder="1" applyAlignment="1">
      <alignment wrapText="1"/>
      <protection hidden="1" locked="0"/>
    </xf>
    <xf numFmtId="164" fontId="26" fillId="0" borderId="11" xfId="62" applyFont="1" applyFill="1" applyBorder="1" applyAlignment="1">
      <alignment horizontal="left" wrapText="1"/>
      <protection hidden="1" locked="0"/>
    </xf>
    <xf numFmtId="164" fontId="21" fillId="0" borderId="11" xfId="0" applyFont="1" applyBorder="1" applyAlignment="1">
      <alignment horizontal="left" wrapText="1"/>
    </xf>
    <xf numFmtId="164" fontId="0" fillId="0" borderId="11" xfId="0" applyFont="1" applyBorder="1" applyAlignment="1">
      <alignment horizontal="left" wrapText="1"/>
    </xf>
    <xf numFmtId="164" fontId="21" fillId="0" borderId="11" xfId="0" applyFont="1" applyFill="1" applyBorder="1" applyAlignment="1" applyProtection="1">
      <alignment/>
      <protection hidden="1" locked="0"/>
    </xf>
    <xf numFmtId="164" fontId="21" fillId="0" borderId="11" xfId="0" applyFont="1" applyFill="1" applyBorder="1" applyAlignment="1" applyProtection="1">
      <alignment horizontal="left" wrapText="1"/>
      <protection hidden="1" locked="0"/>
    </xf>
    <xf numFmtId="164" fontId="0" fillId="0" borderId="11" xfId="0" applyFont="1" applyFill="1" applyBorder="1" applyAlignment="1" applyProtection="1">
      <alignment/>
      <protection hidden="1" locked="0"/>
    </xf>
    <xf numFmtId="164" fontId="0" fillId="0" borderId="11" xfId="0" applyFont="1" applyFill="1" applyBorder="1" applyAlignment="1" applyProtection="1">
      <alignment horizontal="left" wrapText="1"/>
      <protection hidden="1" locked="0"/>
    </xf>
    <xf numFmtId="164" fontId="22" fillId="0" borderId="11" xfId="0" applyFont="1" applyFill="1" applyBorder="1" applyAlignment="1" applyProtection="1">
      <alignment/>
      <protection hidden="1" locked="0"/>
    </xf>
    <xf numFmtId="164" fontId="22" fillId="0" borderId="11" xfId="0" applyFont="1" applyFill="1" applyBorder="1" applyAlignment="1" applyProtection="1">
      <alignment horizontal="left" wrapText="1"/>
      <protection hidden="1" locked="0"/>
    </xf>
    <xf numFmtId="167" fontId="20" fillId="0" borderId="11" xfId="0" applyNumberFormat="1" applyFont="1" applyBorder="1" applyAlignment="1">
      <alignment horizontal="right"/>
    </xf>
    <xf numFmtId="164" fontId="20" fillId="0" borderId="12" xfId="0" applyFont="1" applyBorder="1" applyAlignment="1">
      <alignment/>
    </xf>
    <xf numFmtId="164" fontId="20" fillId="0" borderId="12" xfId="0" applyFont="1" applyBorder="1" applyAlignment="1">
      <alignment wrapText="1"/>
    </xf>
    <xf numFmtId="166" fontId="20" fillId="0" borderId="12" xfId="0" applyNumberFormat="1" applyFont="1" applyBorder="1" applyAlignment="1">
      <alignment/>
    </xf>
    <xf numFmtId="164" fontId="0" fillId="0" borderId="0" xfId="0" applyAlignment="1">
      <alignment horizontal="center" vertical="center" wrapText="1"/>
    </xf>
    <xf numFmtId="164" fontId="27" fillId="0" borderId="0" xfId="0" applyFont="1" applyBorder="1" applyAlignment="1">
      <alignment horizontal="center" vertical="center" wrapText="1"/>
    </xf>
    <xf numFmtId="164" fontId="28" fillId="0" borderId="0" xfId="0" applyFont="1" applyBorder="1" applyAlignment="1">
      <alignment horizontal="left" vertical="center" wrapText="1"/>
    </xf>
    <xf numFmtId="164" fontId="0" fillId="0" borderId="0" xfId="0" applyAlignment="1">
      <alignment/>
    </xf>
    <xf numFmtId="165" fontId="29" fillId="0" borderId="0" xfId="0" applyNumberFormat="1" applyFont="1" applyBorder="1" applyAlignment="1">
      <alignment horizontal="left" wrapText="1"/>
    </xf>
    <xf numFmtId="164" fontId="30" fillId="0" borderId="0" xfId="0" applyFont="1" applyAlignment="1">
      <alignment horizontal="center" vertical="center" wrapText="1"/>
    </xf>
    <xf numFmtId="164" fontId="0" fillId="0" borderId="0" xfId="0" applyBorder="1" applyAlignment="1">
      <alignment horizontal="center" vertical="center" wrapText="1"/>
    </xf>
    <xf numFmtId="164" fontId="0" fillId="24" borderId="0" xfId="0" applyFill="1" applyAlignment="1">
      <alignment/>
    </xf>
    <xf numFmtId="164" fontId="31" fillId="24" borderId="0" xfId="0" applyFont="1" applyFill="1" applyBorder="1" applyAlignment="1">
      <alignment horizontal="center" vertical="center" wrapText="1"/>
    </xf>
    <xf numFmtId="164" fontId="32" fillId="24" borderId="0" xfId="0" applyFont="1" applyFill="1" applyBorder="1" applyAlignment="1">
      <alignment horizontal="center" vertical="center" wrapText="1"/>
    </xf>
    <xf numFmtId="164" fontId="1" fillId="0" borderId="0" xfId="0" applyFont="1" applyBorder="1" applyAlignment="1">
      <alignment horizontal="center" vertical="center" wrapText="1"/>
    </xf>
    <xf numFmtId="164" fontId="32" fillId="24" borderId="13" xfId="0" applyFont="1" applyFill="1" applyBorder="1" applyAlignment="1">
      <alignment horizontal="center" vertical="center" wrapText="1"/>
    </xf>
    <xf numFmtId="164" fontId="32" fillId="24" borderId="11" xfId="0" applyFont="1" applyFill="1" applyBorder="1" applyAlignment="1">
      <alignment horizontal="center" vertical="center" wrapText="1"/>
    </xf>
    <xf numFmtId="164" fontId="29" fillId="24" borderId="11" xfId="0" applyFont="1" applyFill="1" applyBorder="1" applyAlignment="1">
      <alignment wrapText="1"/>
    </xf>
    <xf numFmtId="164" fontId="29" fillId="24" borderId="11" xfId="0" applyFont="1" applyFill="1" applyBorder="1" applyAlignment="1">
      <alignment horizontal="center" wrapText="1"/>
    </xf>
    <xf numFmtId="164" fontId="28" fillId="24" borderId="10" xfId="0" applyFont="1" applyFill="1" applyBorder="1" applyAlignment="1">
      <alignment horizontal="center" vertical="center" wrapText="1"/>
    </xf>
    <xf numFmtId="164" fontId="28" fillId="24" borderId="11" xfId="0" applyFont="1" applyFill="1" applyBorder="1" applyAlignment="1">
      <alignment horizontal="center" vertical="center" wrapText="1"/>
    </xf>
    <xf numFmtId="164" fontId="33" fillId="24" borderId="11" xfId="0" applyFont="1" applyFill="1" applyBorder="1" applyAlignment="1">
      <alignment horizontal="center" vertical="center" wrapText="1"/>
    </xf>
    <xf numFmtId="164" fontId="33" fillId="24" borderId="14" xfId="0" applyFont="1" applyFill="1" applyBorder="1" applyAlignment="1">
      <alignment horizontal="center" vertical="center" wrapText="1"/>
    </xf>
    <xf numFmtId="164" fontId="33" fillId="24" borderId="15" xfId="0" applyFont="1" applyFill="1" applyBorder="1" applyAlignment="1">
      <alignment horizontal="center" vertical="center" wrapText="1"/>
    </xf>
    <xf numFmtId="164" fontId="0" fillId="0" borderId="16" xfId="0" applyBorder="1" applyAlignment="1">
      <alignment/>
    </xf>
    <xf numFmtId="164" fontId="0" fillId="24" borderId="11" xfId="0" applyFill="1" applyBorder="1" applyAlignment="1">
      <alignment horizontal="center"/>
    </xf>
    <xf numFmtId="165" fontId="20" fillId="24" borderId="11" xfId="0" applyNumberFormat="1" applyFont="1" applyFill="1" applyBorder="1" applyAlignment="1">
      <alignment horizontal="center" vertical="center"/>
    </xf>
    <xf numFmtId="164" fontId="33" fillId="24" borderId="13" xfId="0" applyFont="1" applyFill="1" applyBorder="1" applyAlignment="1">
      <alignment horizontal="center" vertical="center" wrapText="1"/>
    </xf>
    <xf numFmtId="164" fontId="33" fillId="24" borderId="10" xfId="0" applyFont="1" applyFill="1" applyBorder="1" applyAlignment="1">
      <alignment horizontal="center" vertical="center" wrapText="1"/>
    </xf>
    <xf numFmtId="164" fontId="0" fillId="0" borderId="16" xfId="0" applyBorder="1" applyAlignment="1">
      <alignment/>
    </xf>
    <xf numFmtId="165" fontId="0" fillId="24" borderId="11" xfId="0" applyNumberFormat="1" applyFont="1" applyFill="1" applyBorder="1" applyAlignment="1">
      <alignment horizontal="center"/>
    </xf>
    <xf numFmtId="164" fontId="31" fillId="24" borderId="11" xfId="0" applyFont="1" applyFill="1" applyBorder="1" applyAlignment="1">
      <alignment horizontal="center" vertical="center" wrapText="1"/>
    </xf>
    <xf numFmtId="164" fontId="0" fillId="0" borderId="13" xfId="0" applyFont="1" applyBorder="1" applyAlignment="1">
      <alignment horizontal="left" vertical="center" wrapText="1"/>
    </xf>
    <xf numFmtId="164" fontId="31" fillId="24" borderId="10" xfId="0" applyFont="1" applyFill="1" applyBorder="1" applyAlignment="1">
      <alignment horizontal="center" vertical="center" wrapText="1"/>
    </xf>
    <xf numFmtId="164" fontId="0" fillId="0" borderId="11" xfId="0" applyFont="1" applyBorder="1" applyAlignment="1">
      <alignment horizontal="left" vertical="center" wrapText="1"/>
    </xf>
    <xf numFmtId="164" fontId="33" fillId="24" borderId="11" xfId="0" applyFont="1" applyFill="1" applyBorder="1" applyAlignment="1">
      <alignment horizontal="left" vertical="center" wrapText="1"/>
    </xf>
    <xf numFmtId="164" fontId="23" fillId="0" borderId="11" xfId="0" applyFont="1" applyBorder="1" applyAlignment="1">
      <alignment horizontal="left" vertical="center" wrapText="1"/>
    </xf>
    <xf numFmtId="164" fontId="33" fillId="24" borderId="0" xfId="0" applyFont="1" applyFill="1" applyBorder="1" applyAlignment="1">
      <alignment horizontal="center" vertical="center" wrapText="1"/>
    </xf>
    <xf numFmtId="164" fontId="1" fillId="24" borderId="11" xfId="0" applyFont="1" applyFill="1" applyBorder="1" applyAlignment="1">
      <alignment vertical="center" wrapText="1"/>
    </xf>
    <xf numFmtId="165" fontId="0" fillId="0" borderId="11" xfId="0" applyNumberFormat="1" applyFont="1" applyBorder="1" applyAlignment="1">
      <alignment horizontal="center"/>
    </xf>
    <xf numFmtId="164" fontId="1" fillId="24" borderId="11" xfId="0" applyFont="1" applyFill="1" applyBorder="1" applyAlignment="1">
      <alignment horizontal="left" vertical="center" wrapText="1"/>
    </xf>
    <xf numFmtId="164" fontId="20" fillId="0" borderId="11" xfId="0" applyFont="1" applyBorder="1" applyAlignment="1">
      <alignment horizontal="center" vertical="center"/>
    </xf>
    <xf numFmtId="164" fontId="1" fillId="24" borderId="17" xfId="0" applyFont="1" applyFill="1" applyBorder="1" applyAlignment="1">
      <alignment horizontal="left" vertical="center" wrapText="1"/>
    </xf>
    <xf numFmtId="164" fontId="33" fillId="24" borderId="17" xfId="0" applyFont="1" applyFill="1" applyBorder="1" applyAlignment="1">
      <alignment horizontal="left" vertical="center" wrapText="1"/>
    </xf>
    <xf numFmtId="164" fontId="1" fillId="24" borderId="17" xfId="0" applyFont="1" applyFill="1" applyBorder="1" applyAlignment="1">
      <alignment vertical="center" wrapText="1"/>
    </xf>
    <xf numFmtId="164" fontId="31" fillId="0" borderId="11" xfId="0" applyFont="1" applyBorder="1" applyAlignment="1">
      <alignment horizontal="center" vertical="center"/>
    </xf>
    <xf numFmtId="164" fontId="1" fillId="24" borderId="17" xfId="0" applyFont="1" applyFill="1" applyBorder="1" applyAlignment="1">
      <alignment vertical="center" wrapText="1"/>
    </xf>
    <xf numFmtId="164" fontId="1" fillId="24" borderId="11" xfId="0" applyFont="1" applyFill="1" applyBorder="1" applyAlignment="1">
      <alignment horizontal="left" vertical="center" wrapText="1"/>
    </xf>
    <xf numFmtId="164" fontId="26" fillId="0" borderId="0" xfId="0" applyFont="1" applyAlignment="1">
      <alignment/>
    </xf>
    <xf numFmtId="165" fontId="26" fillId="0" borderId="0" xfId="0" applyNumberFormat="1" applyFont="1" applyAlignment="1">
      <alignment/>
    </xf>
    <xf numFmtId="164" fontId="20" fillId="0" borderId="0" xfId="0" applyFont="1" applyAlignment="1">
      <alignment wrapText="1"/>
    </xf>
    <xf numFmtId="165" fontId="29" fillId="0" borderId="0" xfId="0" applyNumberFormat="1" applyFont="1" applyBorder="1" applyAlignment="1">
      <alignment wrapText="1"/>
    </xf>
    <xf numFmtId="164" fontId="20" fillId="0" borderId="0" xfId="0" applyFont="1" applyBorder="1" applyAlignment="1">
      <alignment horizontal="center" vertical="center" wrapText="1"/>
    </xf>
    <xf numFmtId="164" fontId="0" fillId="0" borderId="0" xfId="0" applyAlignment="1">
      <alignment wrapText="1"/>
    </xf>
    <xf numFmtId="164" fontId="29" fillId="0" borderId="11" xfId="0" applyFont="1" applyBorder="1" applyAlignment="1">
      <alignment horizontal="left" vertical="center" wrapText="1"/>
    </xf>
    <xf numFmtId="165" fontId="29" fillId="0" borderId="11" xfId="0" applyNumberFormat="1" applyFont="1" applyBorder="1" applyAlignment="1">
      <alignment horizontal="center" vertical="center" wrapText="1"/>
    </xf>
    <xf numFmtId="164" fontId="29" fillId="0" borderId="11" xfId="0" applyFont="1" applyBorder="1" applyAlignment="1">
      <alignment horizontal="center" vertical="center" wrapText="1"/>
    </xf>
    <xf numFmtId="164" fontId="0" fillId="0" borderId="0" xfId="0" applyBorder="1" applyAlignment="1">
      <alignment horizontal="left" vertical="center" wrapText="1"/>
    </xf>
    <xf numFmtId="164" fontId="34" fillId="0" borderId="11" xfId="0" applyFont="1" applyBorder="1" applyAlignment="1">
      <alignment wrapText="1"/>
    </xf>
    <xf numFmtId="165" fontId="34" fillId="0" borderId="11" xfId="0" applyNumberFormat="1" applyFont="1" applyBorder="1" applyAlignment="1">
      <alignment/>
    </xf>
    <xf numFmtId="167" fontId="34" fillId="0" borderId="11" xfId="0" applyNumberFormat="1" applyFont="1" applyBorder="1" applyAlignment="1">
      <alignment/>
    </xf>
    <xf numFmtId="167" fontId="35" fillId="0" borderId="0" xfId="0" applyNumberFormat="1" applyFont="1" applyAlignment="1">
      <alignment/>
    </xf>
    <xf numFmtId="164" fontId="36" fillId="0" borderId="11" xfId="0" applyFont="1" applyFill="1" applyBorder="1" applyAlignment="1">
      <alignment wrapText="1"/>
    </xf>
    <xf numFmtId="164" fontId="36" fillId="0" borderId="11" xfId="0" applyFont="1" applyBorder="1" applyAlignment="1">
      <alignment wrapText="1"/>
    </xf>
    <xf numFmtId="165" fontId="36" fillId="0" borderId="11" xfId="0" applyNumberFormat="1" applyFont="1" applyBorder="1" applyAlignment="1">
      <alignment/>
    </xf>
    <xf numFmtId="167" fontId="36" fillId="0" borderId="11" xfId="0" applyNumberFormat="1" applyFont="1" applyBorder="1" applyAlignment="1">
      <alignment/>
    </xf>
    <xf numFmtId="164" fontId="26" fillId="0" borderId="11" xfId="0" applyFont="1" applyFill="1" applyBorder="1" applyAlignment="1">
      <alignment wrapText="1"/>
    </xf>
    <xf numFmtId="164" fontId="26" fillId="0" borderId="11" xfId="0" applyFont="1" applyBorder="1" applyAlignment="1">
      <alignment wrapText="1"/>
    </xf>
    <xf numFmtId="165" fontId="26" fillId="0" borderId="11" xfId="0" applyNumberFormat="1" applyFont="1" applyBorder="1" applyAlignment="1">
      <alignment/>
    </xf>
    <xf numFmtId="167" fontId="26" fillId="0" borderId="11" xfId="0" applyNumberFormat="1" applyFont="1" applyBorder="1" applyAlignment="1">
      <alignment/>
    </xf>
    <xf numFmtId="164" fontId="37" fillId="0" borderId="11" xfId="0" applyFont="1" applyBorder="1" applyAlignment="1">
      <alignment wrapText="1"/>
    </xf>
    <xf numFmtId="165" fontId="37" fillId="0" borderId="11" xfId="0" applyNumberFormat="1" applyFont="1" applyBorder="1" applyAlignment="1">
      <alignment/>
    </xf>
    <xf numFmtId="167" fontId="37" fillId="0" borderId="11" xfId="0" applyNumberFormat="1" applyFont="1" applyBorder="1" applyAlignment="1">
      <alignment/>
    </xf>
    <xf numFmtId="165" fontId="38" fillId="0" borderId="11" xfId="0" applyNumberFormat="1" applyFont="1" applyBorder="1" applyAlignment="1">
      <alignment horizontal="left"/>
    </xf>
    <xf numFmtId="164" fontId="38" fillId="0" borderId="11" xfId="0" applyFont="1" applyBorder="1" applyAlignment="1">
      <alignment horizontal="left"/>
    </xf>
    <xf numFmtId="168" fontId="36" fillId="0" borderId="11" xfId="0" applyNumberFormat="1" applyFont="1" applyBorder="1" applyAlignment="1">
      <alignment horizontal="right"/>
    </xf>
    <xf numFmtId="165" fontId="26" fillId="0" borderId="11" xfId="0" applyNumberFormat="1" applyFont="1" applyBorder="1" applyAlignment="1">
      <alignment horizontal="left"/>
    </xf>
    <xf numFmtId="164" fontId="26" fillId="0" borderId="11" xfId="0" applyFont="1" applyBorder="1" applyAlignment="1">
      <alignment horizontal="left"/>
    </xf>
    <xf numFmtId="164" fontId="39" fillId="0" borderId="11" xfId="0" applyFont="1" applyBorder="1" applyAlignment="1">
      <alignment horizontal="left"/>
    </xf>
    <xf numFmtId="168" fontId="39" fillId="0" borderId="11" xfId="0" applyNumberFormat="1" applyFont="1" applyFill="1" applyBorder="1" applyAlignment="1">
      <alignment horizontal="right"/>
    </xf>
    <xf numFmtId="168" fontId="26" fillId="0" borderId="11" xfId="0" applyNumberFormat="1" applyFont="1" applyFill="1" applyBorder="1" applyAlignment="1">
      <alignment/>
    </xf>
    <xf numFmtId="164" fontId="0" fillId="0" borderId="0" xfId="0" applyFont="1" applyAlignment="1">
      <alignment/>
    </xf>
    <xf numFmtId="168" fontId="37" fillId="0" borderId="11" xfId="0" applyNumberFormat="1" applyFont="1" applyFill="1" applyBorder="1" applyAlignment="1">
      <alignment/>
    </xf>
    <xf numFmtId="165" fontId="39" fillId="0" borderId="11" xfId="0" applyNumberFormat="1" applyFont="1" applyBorder="1" applyAlignment="1">
      <alignment/>
    </xf>
    <xf numFmtId="165" fontId="40" fillId="24" borderId="11" xfId="56" applyNumberFormat="1" applyFont="1" applyFill="1" applyBorder="1" applyAlignment="1" applyProtection="1">
      <alignment horizontal="left" vertical="top" wrapText="1"/>
      <protection hidden="1" locked="0"/>
    </xf>
    <xf numFmtId="168" fontId="39" fillId="0" borderId="11" xfId="0" applyNumberFormat="1" applyFont="1" applyFill="1" applyBorder="1" applyAlignment="1">
      <alignment/>
    </xf>
    <xf numFmtId="165" fontId="41" fillId="24" borderId="11" xfId="55" applyNumberFormat="1" applyFont="1" applyFill="1" applyBorder="1" applyAlignment="1" applyProtection="1">
      <alignment horizontal="left" vertical="top" wrapText="1"/>
      <protection hidden="1" locked="0"/>
    </xf>
    <xf numFmtId="165" fontId="36" fillId="0" borderId="11" xfId="0" applyNumberFormat="1" applyFont="1" applyFill="1" applyBorder="1" applyAlignment="1">
      <alignment/>
    </xf>
    <xf numFmtId="167" fontId="36" fillId="0" borderId="11" xfId="0" applyNumberFormat="1" applyFont="1" applyFill="1" applyBorder="1" applyAlignment="1">
      <alignment/>
    </xf>
    <xf numFmtId="167" fontId="0" fillId="0" borderId="0" xfId="0" applyNumberFormat="1" applyFill="1" applyAlignment="1">
      <alignment/>
    </xf>
    <xf numFmtId="167" fontId="35" fillId="0" borderId="0" xfId="0" applyNumberFormat="1" applyFont="1" applyFill="1" applyAlignment="1">
      <alignment/>
    </xf>
    <xf numFmtId="165" fontId="26" fillId="0" borderId="11" xfId="0" applyNumberFormat="1" applyFont="1" applyFill="1" applyBorder="1" applyAlignment="1">
      <alignment/>
    </xf>
    <xf numFmtId="167" fontId="26" fillId="0" borderId="11" xfId="0" applyNumberFormat="1" applyFont="1" applyFill="1" applyBorder="1" applyAlignment="1">
      <alignment/>
    </xf>
    <xf numFmtId="167" fontId="0" fillId="0" borderId="0" xfId="0" applyNumberFormat="1" applyFont="1" applyFill="1" applyAlignment="1">
      <alignment/>
    </xf>
    <xf numFmtId="164" fontId="37" fillId="0" borderId="11" xfId="0" applyFont="1" applyFill="1" applyBorder="1" applyAlignment="1">
      <alignment wrapText="1"/>
    </xf>
    <xf numFmtId="165" fontId="37" fillId="0" borderId="11" xfId="0" applyNumberFormat="1" applyFont="1" applyFill="1" applyBorder="1" applyAlignment="1">
      <alignment/>
    </xf>
    <xf numFmtId="167" fontId="37" fillId="0" borderId="11" xfId="0" applyNumberFormat="1" applyFont="1" applyFill="1" applyBorder="1" applyAlignment="1">
      <alignment/>
    </xf>
    <xf numFmtId="165" fontId="40" fillId="0" borderId="11" xfId="55" applyNumberFormat="1" applyFont="1" applyFill="1" applyBorder="1" applyAlignment="1" applyProtection="1">
      <alignment horizontal="left" vertical="top" wrapText="1"/>
      <protection hidden="1" locked="0"/>
    </xf>
    <xf numFmtId="165" fontId="41" fillId="0" borderId="11" xfId="55" applyNumberFormat="1" applyFont="1" applyFill="1" applyBorder="1" applyAlignment="1" applyProtection="1">
      <alignment horizontal="left" vertical="top" wrapText="1"/>
      <protection hidden="1" locked="0"/>
    </xf>
    <xf numFmtId="167" fontId="22" fillId="0" borderId="0" xfId="0" applyNumberFormat="1" applyFont="1" applyAlignment="1">
      <alignment/>
    </xf>
    <xf numFmtId="164" fontId="22" fillId="0" borderId="0" xfId="0" applyFont="1" applyAlignment="1">
      <alignment/>
    </xf>
    <xf numFmtId="167" fontId="0" fillId="0" borderId="0" xfId="0" applyNumberFormat="1" applyFont="1" applyAlignment="1">
      <alignment/>
    </xf>
    <xf numFmtId="164" fontId="39" fillId="0" borderId="11" xfId="0" applyFont="1" applyBorder="1" applyAlignment="1">
      <alignment wrapText="1"/>
    </xf>
    <xf numFmtId="164" fontId="38" fillId="0" borderId="11" xfId="0" applyFont="1" applyBorder="1" applyAlignment="1">
      <alignment wrapText="1"/>
    </xf>
    <xf numFmtId="164" fontId="42" fillId="0" borderId="11" xfId="0" applyFont="1" applyBorder="1" applyAlignment="1">
      <alignment wrapText="1"/>
    </xf>
    <xf numFmtId="165" fontId="38" fillId="0" borderId="11" xfId="0" applyNumberFormat="1" applyFont="1" applyBorder="1" applyAlignment="1">
      <alignment/>
    </xf>
    <xf numFmtId="165" fontId="42" fillId="0" borderId="11" xfId="0" applyNumberFormat="1" applyFont="1" applyBorder="1" applyAlignment="1">
      <alignment/>
    </xf>
    <xf numFmtId="167" fontId="38" fillId="0" borderId="11" xfId="0" applyNumberFormat="1" applyFont="1" applyBorder="1" applyAlignment="1">
      <alignment/>
    </xf>
    <xf numFmtId="167" fontId="39" fillId="0" borderId="11" xfId="0" applyNumberFormat="1" applyFont="1" applyBorder="1" applyAlignment="1">
      <alignment/>
    </xf>
    <xf numFmtId="167" fontId="0" fillId="25" borderId="0" xfId="0" applyNumberFormat="1" applyFont="1" applyFill="1" applyAlignment="1">
      <alignment/>
    </xf>
    <xf numFmtId="164" fontId="0" fillId="25" borderId="0" xfId="0" applyFont="1" applyFill="1" applyAlignment="1">
      <alignment/>
    </xf>
    <xf numFmtId="164" fontId="34" fillId="0" borderId="11" xfId="0" applyFont="1" applyBorder="1" applyAlignment="1">
      <alignment/>
    </xf>
    <xf numFmtId="164" fontId="36" fillId="0" borderId="11" xfId="0" applyFont="1" applyBorder="1" applyAlignment="1">
      <alignment/>
    </xf>
    <xf numFmtId="167" fontId="43" fillId="0" borderId="0" xfId="0" applyNumberFormat="1" applyFont="1" applyAlignment="1">
      <alignment/>
    </xf>
    <xf numFmtId="164" fontId="43" fillId="0" borderId="0" xfId="0" applyFont="1" applyAlignment="1">
      <alignment/>
    </xf>
    <xf numFmtId="165" fontId="37" fillId="0" borderId="11" xfId="0" applyNumberFormat="1" applyFont="1" applyBorder="1" applyAlignment="1">
      <alignment wrapText="1" shrinkToFit="1"/>
    </xf>
    <xf numFmtId="165" fontId="36" fillId="0" borderId="11" xfId="0" applyNumberFormat="1" applyFont="1" applyBorder="1" applyAlignment="1">
      <alignment wrapText="1"/>
    </xf>
    <xf numFmtId="167" fontId="36" fillId="0" borderId="11" xfId="0" applyNumberFormat="1" applyFont="1" applyBorder="1" applyAlignment="1">
      <alignment wrapText="1"/>
    </xf>
    <xf numFmtId="165" fontId="26" fillId="0" borderId="11" xfId="0" applyNumberFormat="1" applyFont="1" applyBorder="1" applyAlignment="1">
      <alignment wrapText="1"/>
    </xf>
    <xf numFmtId="167" fontId="26" fillId="0" borderId="11" xfId="0" applyNumberFormat="1" applyFont="1" applyBorder="1" applyAlignment="1">
      <alignment wrapText="1"/>
    </xf>
    <xf numFmtId="165" fontId="37" fillId="0" borderId="11" xfId="0" applyNumberFormat="1" applyFont="1" applyBorder="1" applyAlignment="1">
      <alignment wrapText="1"/>
    </xf>
    <xf numFmtId="167" fontId="37" fillId="0" borderId="11" xfId="0" applyNumberFormat="1" applyFont="1" applyBorder="1" applyAlignment="1">
      <alignment wrapText="1"/>
    </xf>
    <xf numFmtId="164" fontId="44" fillId="0" borderId="0" xfId="0" applyFont="1" applyAlignment="1">
      <alignment/>
    </xf>
    <xf numFmtId="165" fontId="26" fillId="0" borderId="11" xfId="0" applyNumberFormat="1" applyFont="1" applyFill="1" applyBorder="1" applyAlignment="1">
      <alignment wrapText="1"/>
    </xf>
    <xf numFmtId="165" fontId="37" fillId="0" borderId="11" xfId="0" applyNumberFormat="1" applyFont="1" applyFill="1" applyBorder="1" applyAlignment="1">
      <alignment wrapText="1"/>
    </xf>
    <xf numFmtId="164" fontId="27" fillId="0" borderId="11" xfId="0" applyFont="1" applyFill="1" applyBorder="1" applyAlignment="1">
      <alignment wrapText="1"/>
    </xf>
    <xf numFmtId="164" fontId="26" fillId="0" borderId="11" xfId="0" applyFont="1" applyFill="1" applyBorder="1" applyAlignment="1">
      <alignment horizontal="left" vertical="center" wrapText="1"/>
    </xf>
    <xf numFmtId="164" fontId="39" fillId="0" borderId="11" xfId="0" applyFont="1" applyFill="1" applyBorder="1" applyAlignment="1">
      <alignment wrapText="1"/>
    </xf>
    <xf numFmtId="165" fontId="39" fillId="0" borderId="11" xfId="0" applyNumberFormat="1" applyFont="1" applyFill="1" applyBorder="1" applyAlignment="1">
      <alignment wrapText="1"/>
    </xf>
    <xf numFmtId="167" fontId="39" fillId="0" borderId="11" xfId="0" applyNumberFormat="1" applyFont="1" applyFill="1" applyBorder="1" applyAlignment="1">
      <alignment/>
    </xf>
    <xf numFmtId="164" fontId="20" fillId="0" borderId="0" xfId="0" applyFont="1" applyAlignment="1">
      <alignment/>
    </xf>
    <xf numFmtId="164" fontId="26" fillId="0" borderId="11" xfId="0" applyFont="1" applyFill="1" applyBorder="1" applyAlignment="1">
      <alignment/>
    </xf>
    <xf numFmtId="164" fontId="29" fillId="0" borderId="11" xfId="0" applyFont="1" applyBorder="1" applyAlignment="1">
      <alignment/>
    </xf>
    <xf numFmtId="164" fontId="26" fillId="0" borderId="11" xfId="0" applyFont="1" applyBorder="1" applyAlignment="1">
      <alignment/>
    </xf>
    <xf numFmtId="164" fontId="37" fillId="0" borderId="11" xfId="0" applyFont="1" applyBorder="1" applyAlignment="1">
      <alignment/>
    </xf>
    <xf numFmtId="164" fontId="45" fillId="0" borderId="11" xfId="0" applyFont="1" applyBorder="1" applyAlignment="1">
      <alignment/>
    </xf>
    <xf numFmtId="164" fontId="46" fillId="0" borderId="11" xfId="0" applyFont="1" applyBorder="1" applyAlignment="1">
      <alignment/>
    </xf>
    <xf numFmtId="164" fontId="37" fillId="0" borderId="10" xfId="0" applyFont="1" applyBorder="1" applyAlignment="1">
      <alignment wrapText="1"/>
    </xf>
    <xf numFmtId="164" fontId="26" fillId="24" borderId="11" xfId="0" applyFont="1" applyFill="1" applyBorder="1" applyAlignment="1">
      <alignment wrapText="1"/>
    </xf>
    <xf numFmtId="165" fontId="26" fillId="24" borderId="11" xfId="0" applyNumberFormat="1" applyFont="1" applyFill="1" applyBorder="1" applyAlignment="1">
      <alignment wrapText="1"/>
    </xf>
    <xf numFmtId="167" fontId="26" fillId="24" borderId="11" xfId="0" applyNumberFormat="1" applyFont="1" applyFill="1" applyBorder="1" applyAlignment="1">
      <alignment/>
    </xf>
    <xf numFmtId="164" fontId="26" fillId="24" borderId="11" xfId="0" applyFont="1" applyFill="1" applyBorder="1" applyAlignment="1">
      <alignment horizontal="left" vertical="center" wrapText="1"/>
    </xf>
    <xf numFmtId="164" fontId="26" fillId="24" borderId="11" xfId="0" applyFont="1" applyFill="1" applyBorder="1" applyAlignment="1">
      <alignment vertical="center" wrapText="1"/>
    </xf>
    <xf numFmtId="164" fontId="37" fillId="24" borderId="11" xfId="0" applyFont="1" applyFill="1" applyBorder="1" applyAlignment="1">
      <alignment wrapText="1"/>
    </xf>
    <xf numFmtId="165" fontId="37" fillId="24" borderId="11" xfId="0" applyNumberFormat="1" applyFont="1" applyFill="1" applyBorder="1" applyAlignment="1">
      <alignment wrapText="1"/>
    </xf>
    <xf numFmtId="167" fontId="37" fillId="24" borderId="11" xfId="0" applyNumberFormat="1" applyFont="1" applyFill="1" applyBorder="1" applyAlignment="1">
      <alignment/>
    </xf>
    <xf numFmtId="164" fontId="34" fillId="0" borderId="11" xfId="0" applyFont="1" applyFill="1" applyBorder="1" applyAlignment="1">
      <alignment wrapText="1"/>
    </xf>
    <xf numFmtId="165" fontId="40" fillId="24" borderId="11" xfId="55" applyNumberFormat="1" applyFont="1" applyFill="1" applyBorder="1" applyAlignment="1" applyProtection="1">
      <alignment horizontal="left" vertical="top" wrapText="1"/>
      <protection hidden="1" locked="0"/>
    </xf>
    <xf numFmtId="164" fontId="37" fillId="24" borderId="11" xfId="0" applyFont="1" applyFill="1" applyBorder="1" applyAlignment="1">
      <alignment vertical="center" wrapText="1"/>
    </xf>
    <xf numFmtId="167" fontId="37" fillId="0" borderId="0" xfId="0" applyNumberFormat="1" applyFont="1" applyAlignment="1">
      <alignment/>
    </xf>
    <xf numFmtId="164" fontId="37" fillId="0" borderId="0" xfId="0" applyFont="1" applyAlignment="1">
      <alignment/>
    </xf>
    <xf numFmtId="167" fontId="29" fillId="0" borderId="11" xfId="0" applyNumberFormat="1" applyFont="1" applyBorder="1" applyAlignment="1">
      <alignment/>
    </xf>
    <xf numFmtId="164" fontId="47" fillId="0" borderId="11" xfId="0" applyFont="1" applyFill="1" applyBorder="1" applyAlignment="1">
      <alignment wrapText="1"/>
    </xf>
    <xf numFmtId="164" fontId="47" fillId="0" borderId="11" xfId="0" applyFont="1" applyBorder="1" applyAlignment="1">
      <alignment wrapText="1"/>
    </xf>
    <xf numFmtId="165" fontId="47" fillId="0" borderId="11" xfId="0" applyNumberFormat="1" applyFont="1" applyBorder="1" applyAlignment="1">
      <alignment/>
    </xf>
    <xf numFmtId="167" fontId="47" fillId="0" borderId="11" xfId="0" applyNumberFormat="1" applyFont="1" applyBorder="1" applyAlignment="1">
      <alignment/>
    </xf>
    <xf numFmtId="164" fontId="26" fillId="25" borderId="11" xfId="0" applyFont="1" applyFill="1" applyBorder="1" applyAlignment="1">
      <alignment wrapText="1"/>
    </xf>
    <xf numFmtId="164" fontId="29" fillId="0" borderId="11" xfId="0" applyFont="1" applyBorder="1" applyAlignment="1">
      <alignment wrapText="1"/>
    </xf>
    <xf numFmtId="165" fontId="29" fillId="0" borderId="11" xfId="0" applyNumberFormat="1" applyFont="1" applyBorder="1" applyAlignment="1">
      <alignment/>
    </xf>
    <xf numFmtId="164" fontId="29" fillId="0" borderId="0" xfId="0" applyFont="1" applyAlignment="1">
      <alignment wrapText="1"/>
    </xf>
    <xf numFmtId="165" fontId="29" fillId="0" borderId="0" xfId="0" applyNumberFormat="1" applyFont="1" applyAlignment="1">
      <alignment/>
    </xf>
    <xf numFmtId="167" fontId="20" fillId="0" borderId="0" xfId="0" applyNumberFormat="1" applyFont="1" applyAlignment="1">
      <alignment/>
    </xf>
    <xf numFmtId="164" fontId="26" fillId="0" borderId="0" xfId="0" applyFont="1" applyAlignment="1">
      <alignment wrapText="1"/>
    </xf>
    <xf numFmtId="167" fontId="0" fillId="0" borderId="0" xfId="0" applyNumberFormat="1" applyAlignment="1">
      <alignment/>
    </xf>
    <xf numFmtId="167" fontId="29" fillId="0" borderId="11" xfId="0" applyNumberFormat="1" applyFont="1" applyBorder="1" applyAlignment="1">
      <alignment horizontal="right" vertical="center" wrapText="1"/>
    </xf>
    <xf numFmtId="165" fontId="36" fillId="0" borderId="11" xfId="0" applyNumberFormat="1" applyFont="1" applyBorder="1" applyAlignment="1">
      <alignment horizontal="center" wrapText="1"/>
    </xf>
    <xf numFmtId="165" fontId="26" fillId="0" borderId="11" xfId="0" applyNumberFormat="1" applyFont="1" applyBorder="1" applyAlignment="1">
      <alignment horizontal="center" wrapText="1"/>
    </xf>
    <xf numFmtId="165" fontId="37" fillId="0" borderId="11" xfId="0" applyNumberFormat="1" applyFont="1" applyBorder="1" applyAlignment="1">
      <alignment horizontal="center" wrapText="1"/>
    </xf>
    <xf numFmtId="165" fontId="26" fillId="0" borderId="11" xfId="0" applyNumberFormat="1" applyFont="1" applyBorder="1" applyAlignment="1">
      <alignment horizontal="center" vertical="center" wrapText="1"/>
    </xf>
    <xf numFmtId="165" fontId="41" fillId="24" borderId="11" xfId="56" applyNumberFormat="1" applyFont="1" applyFill="1" applyBorder="1" applyAlignment="1" applyProtection="1">
      <alignment horizontal="left" vertical="top" wrapText="1"/>
      <protection hidden="1" locked="0"/>
    </xf>
    <xf numFmtId="165" fontId="37" fillId="24" borderId="11" xfId="0" applyNumberFormat="1" applyFont="1" applyFill="1" applyBorder="1" applyAlignment="1">
      <alignment horizontal="center" wrapText="1"/>
    </xf>
    <xf numFmtId="164" fontId="26" fillId="0" borderId="11" xfId="0" applyFont="1" applyBorder="1" applyAlignment="1">
      <alignment vertical="top" wrapText="1"/>
    </xf>
    <xf numFmtId="165" fontId="39" fillId="0" borderId="11" xfId="0" applyNumberFormat="1" applyFont="1" applyBorder="1" applyAlignment="1">
      <alignment horizontal="center" wrapText="1"/>
    </xf>
    <xf numFmtId="165" fontId="34" fillId="0" borderId="11" xfId="0" applyNumberFormat="1" applyFont="1" applyBorder="1" applyAlignment="1">
      <alignment horizontal="center" vertical="center" wrapText="1"/>
    </xf>
    <xf numFmtId="165" fontId="36" fillId="0" borderId="11" xfId="0" applyNumberFormat="1" applyFont="1" applyBorder="1" applyAlignment="1">
      <alignment horizontal="center" vertical="center" wrapText="1"/>
    </xf>
    <xf numFmtId="165" fontId="34" fillId="0" borderId="11" xfId="0" applyNumberFormat="1" applyFont="1" applyBorder="1" applyAlignment="1">
      <alignment horizontal="center" wrapText="1"/>
    </xf>
    <xf numFmtId="164" fontId="26" fillId="0" borderId="11" xfId="0" applyFont="1" applyBorder="1" applyAlignment="1">
      <alignment horizontal="left" vertical="center" wrapText="1"/>
    </xf>
    <xf numFmtId="164" fontId="48" fillId="0" borderId="11" xfId="0" applyFont="1" applyBorder="1" applyAlignment="1">
      <alignment horizontal="left" vertical="center" wrapText="1"/>
    </xf>
    <xf numFmtId="164" fontId="26" fillId="0" borderId="11" xfId="0" applyFont="1" applyBorder="1" applyAlignment="1">
      <alignment vertical="center" wrapText="1"/>
    </xf>
    <xf numFmtId="164" fontId="27" fillId="0" borderId="11" xfId="0" applyFont="1" applyBorder="1" applyAlignment="1">
      <alignment wrapText="1"/>
    </xf>
    <xf numFmtId="164" fontId="36" fillId="0" borderId="11" xfId="0" applyFont="1" applyFill="1" applyBorder="1" applyAlignment="1">
      <alignment horizontal="left" vertical="center" wrapText="1"/>
    </xf>
    <xf numFmtId="165" fontId="36" fillId="0" borderId="11" xfId="0" applyNumberFormat="1" applyFont="1" applyFill="1" applyBorder="1" applyAlignment="1">
      <alignment wrapText="1"/>
    </xf>
    <xf numFmtId="165" fontId="42" fillId="0" borderId="11" xfId="0" applyNumberFormat="1" applyFont="1" applyFill="1" applyBorder="1" applyAlignment="1">
      <alignment wrapText="1"/>
    </xf>
    <xf numFmtId="164" fontId="38" fillId="0" borderId="11" xfId="0" applyFont="1" applyFill="1" applyBorder="1" applyAlignment="1">
      <alignment wrapText="1"/>
    </xf>
    <xf numFmtId="164" fontId="21" fillId="0" borderId="0" xfId="0" applyFont="1" applyAlignment="1">
      <alignment/>
    </xf>
    <xf numFmtId="165" fontId="37" fillId="0" borderId="11" xfId="0" applyNumberFormat="1" applyFont="1" applyBorder="1" applyAlignment="1">
      <alignment horizontal="center" vertical="center" wrapText="1"/>
    </xf>
    <xf numFmtId="164" fontId="47" fillId="0" borderId="11" xfId="0" applyFont="1" applyBorder="1" applyAlignment="1">
      <alignment/>
    </xf>
    <xf numFmtId="165" fontId="29" fillId="0" borderId="11" xfId="0" applyNumberFormat="1" applyFont="1" applyBorder="1" applyAlignment="1">
      <alignment horizontal="center" wrapText="1"/>
    </xf>
    <xf numFmtId="165" fontId="26" fillId="0" borderId="11" xfId="0" applyNumberFormat="1" applyFont="1" applyFill="1" applyBorder="1" applyAlignment="1">
      <alignment horizontal="center" wrapText="1"/>
    </xf>
    <xf numFmtId="165" fontId="29" fillId="0" borderId="0" xfId="0" applyNumberFormat="1" applyFont="1" applyAlignment="1">
      <alignment wrapText="1"/>
    </xf>
    <xf numFmtId="165" fontId="49" fillId="0" borderId="11" xfId="0" applyNumberFormat="1" applyFont="1" applyBorder="1" applyAlignment="1">
      <alignment/>
    </xf>
    <xf numFmtId="164" fontId="49" fillId="0" borderId="10" xfId="0" applyFont="1" applyBorder="1" applyAlignment="1">
      <alignment wrapText="1"/>
    </xf>
    <xf numFmtId="164" fontId="49" fillId="24" borderId="11" xfId="0" applyFont="1" applyFill="1" applyBorder="1" applyAlignment="1">
      <alignment horizontal="center"/>
    </xf>
    <xf numFmtId="164" fontId="50" fillId="0" borderId="0" xfId="0" applyFont="1" applyAlignment="1">
      <alignment/>
    </xf>
    <xf numFmtId="165" fontId="20" fillId="0" borderId="11" xfId="0" applyNumberFormat="1" applyFont="1" applyBorder="1" applyAlignment="1">
      <alignment/>
    </xf>
    <xf numFmtId="164" fontId="20" fillId="0" borderId="10" xfId="0" applyFont="1" applyBorder="1" applyAlignment="1">
      <alignment wrapText="1"/>
    </xf>
    <xf numFmtId="164" fontId="20" fillId="24" borderId="11" xfId="0" applyNumberFormat="1" applyFont="1" applyFill="1" applyBorder="1" applyAlignment="1">
      <alignment horizontal="center"/>
    </xf>
    <xf numFmtId="164" fontId="0" fillId="24" borderId="0" xfId="0" applyFont="1" applyFill="1" applyAlignment="1">
      <alignment/>
    </xf>
    <xf numFmtId="164" fontId="20" fillId="24" borderId="11" xfId="0" applyFont="1" applyFill="1" applyBorder="1" applyAlignment="1">
      <alignment horizontal="center"/>
    </xf>
    <xf numFmtId="165" fontId="35" fillId="0" borderId="11" xfId="0" applyNumberFormat="1" applyFont="1" applyBorder="1" applyAlignment="1">
      <alignment/>
    </xf>
    <xf numFmtId="164" fontId="35" fillId="0" borderId="10" xfId="0" applyFont="1" applyBorder="1" applyAlignment="1">
      <alignment wrapText="1"/>
    </xf>
    <xf numFmtId="164" fontId="35" fillId="24" borderId="11" xfId="0" applyFont="1" applyFill="1" applyBorder="1" applyAlignment="1">
      <alignment horizontal="center"/>
    </xf>
    <xf numFmtId="165" fontId="22" fillId="0" borderId="11" xfId="0" applyNumberFormat="1" applyFont="1" applyBorder="1" applyAlignment="1">
      <alignment/>
    </xf>
    <xf numFmtId="164" fontId="22" fillId="0" borderId="10" xfId="0" applyFont="1" applyBorder="1" applyAlignment="1">
      <alignment wrapText="1"/>
    </xf>
    <xf numFmtId="164" fontId="22" fillId="24" borderId="11" xfId="0" applyFont="1" applyFill="1" applyBorder="1" applyAlignment="1">
      <alignment horizontal="center"/>
    </xf>
    <xf numFmtId="164" fontId="51" fillId="0" borderId="0" xfId="0" applyFont="1" applyAlignment="1">
      <alignment/>
    </xf>
    <xf numFmtId="164" fontId="20" fillId="0" borderId="10" xfId="0" applyFont="1" applyBorder="1" applyAlignment="1">
      <alignment horizontal="left" wrapText="1"/>
    </xf>
    <xf numFmtId="166" fontId="52" fillId="0" borderId="0" xfId="0" applyNumberFormat="1" applyFont="1" applyAlignment="1">
      <alignment/>
    </xf>
    <xf numFmtId="164" fontId="52" fillId="0" borderId="0" xfId="0" applyFont="1" applyAlignment="1">
      <alignment/>
    </xf>
    <xf numFmtId="164" fontId="29" fillId="0" borderId="11" xfId="0" applyFont="1" applyBorder="1" applyAlignment="1">
      <alignment horizontal="center"/>
    </xf>
    <xf numFmtId="164" fontId="21" fillId="0" borderId="11" xfId="0" applyFont="1" applyBorder="1" applyAlignment="1">
      <alignment horizontal="center"/>
    </xf>
    <xf numFmtId="164" fontId="0" fillId="0" borderId="11" xfId="0" applyNumberFormat="1" applyFont="1" applyBorder="1" applyAlignment="1">
      <alignment horizontal="left" wrapText="1"/>
    </xf>
    <xf numFmtId="164" fontId="26" fillId="0" borderId="11" xfId="0" applyNumberFormat="1" applyFont="1" applyBorder="1" applyAlignment="1">
      <alignment horizontal="left" wrapText="1"/>
    </xf>
    <xf numFmtId="164" fontId="21" fillId="0" borderId="11" xfId="0" applyFont="1" applyBorder="1" applyAlignment="1">
      <alignment horizontal="center" wrapText="1"/>
    </xf>
    <xf numFmtId="165" fontId="20" fillId="0" borderId="11" xfId="0" applyNumberFormat="1" applyFont="1" applyBorder="1" applyAlignment="1">
      <alignment horizontal="left"/>
    </xf>
  </cellXfs>
  <cellStyles count="50">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ведом.4" xfId="55"/>
    <cellStyle name="Обычный_расх.3" xfId="56"/>
    <cellStyle name="Плохой" xfId="57"/>
    <cellStyle name="Пояснение" xfId="58"/>
    <cellStyle name="Примечание" xfId="59"/>
    <cellStyle name="Связанная ячейка" xfId="60"/>
    <cellStyle name="Текст предупреждения" xfId="61"/>
    <cellStyle name="Финансовый_таблицы к уточнен.б-та 2008 г"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emskova_l\&#1086;&#1073;&#1084;&#1077;&#1085;\Documents%20and%20Settings\&#1055;&#1086;&#1083;&#1100;&#1079;&#1086;&#1074;&#1072;&#1090;&#1077;&#1083;&#1100;\&#1056;&#1072;&#1073;&#1086;&#1095;&#1080;&#1081;%20&#1089;&#1090;&#1086;&#1083;\&#1054;&#1073;&#1084;&#1077;&#1085;\2010\&#1057;&#1055;%20&#1063;&#1080;&#1089;&#1084;&#1077;&#1085;&#1089;&#1082;&#1086;&#1077;\&#1055;&#1088;&#1080;&#1083;&#1086;&#1078;.%20&#1082;%20&#1088;&#1077;&#1096;.&#1086;%20&#1073;&#1102;&#1076;&#1078;.%20&#1085;&#1072;%202010%20&#1075;.&#1057;&#1055;%20&#1063;&#1080;&#1089;&#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
      <sheetName val="Управ"/>
      <sheetName val="Нац.обор."/>
      <sheetName val="Нац.безоп"/>
      <sheetName val="Нац.экон."/>
      <sheetName val="ЖКХ"/>
      <sheetName val="Образ"/>
      <sheetName val="Культ"/>
      <sheetName val="Здрав"/>
      <sheetName val="Меж.бюд."/>
      <sheetName val="доходы1"/>
      <sheetName val="адм.2"/>
      <sheetName val="расходы3 "/>
      <sheetName val="ведомств.4"/>
      <sheetName val="перед.суб.5"/>
      <sheetName val="ист.фин.дефиц6"/>
      <sheetName val="переч.гл.ад.7"/>
      <sheetName val="мун.внут.заим.8"/>
    </sheetNames>
    <sheetDataSet>
      <sheetData sheetId="12">
        <row r="142">
          <cell r="G142">
            <v>15982</v>
          </cell>
        </row>
      </sheetData>
      <sheetData sheetId="15">
        <row r="16">
          <cell r="P16">
            <v>0</v>
          </cell>
          <cell r="C16">
            <v>-500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workbookViewId="0" topLeftCell="A3">
      <selection activeCell="B52" sqref="B52"/>
    </sheetView>
  </sheetViews>
  <sheetFormatPr defaultColWidth="9.00390625" defaultRowHeight="12.75"/>
  <cols>
    <col min="1" max="1" width="25.875" style="0" customWidth="1"/>
    <col min="2" max="2" width="12.00390625" style="0" customWidth="1"/>
    <col min="5" max="5" width="28.75390625" style="0" customWidth="1"/>
    <col min="6" max="6" width="16.75390625" style="0" customWidth="1"/>
    <col min="8" max="8" width="12.75390625" style="0" customWidth="1"/>
  </cols>
  <sheetData>
    <row r="1" spans="1:7" ht="12.75">
      <c r="A1" s="1"/>
      <c r="B1" s="1"/>
      <c r="C1" s="1"/>
      <c r="D1" s="1"/>
      <c r="E1" s="1"/>
      <c r="F1" s="1"/>
      <c r="G1" s="1"/>
    </row>
    <row r="2" spans="1:7" ht="12.75" customHeight="1">
      <c r="A2" s="1"/>
      <c r="B2" s="1"/>
      <c r="C2" s="2" t="s">
        <v>0</v>
      </c>
      <c r="D2" s="2"/>
      <c r="E2" s="2"/>
      <c r="F2" s="2"/>
      <c r="G2" s="1"/>
    </row>
    <row r="3" spans="1:7" ht="12.75">
      <c r="A3" s="1"/>
      <c r="B3" s="1"/>
      <c r="C3" s="3" t="s">
        <v>1</v>
      </c>
      <c r="D3" s="3"/>
      <c r="E3" s="3"/>
      <c r="F3" s="3"/>
      <c r="G3" s="1"/>
    </row>
    <row r="4" spans="1:7" ht="24.75" customHeight="1">
      <c r="A4" s="1"/>
      <c r="B4" s="1"/>
      <c r="C4" s="2" t="s">
        <v>2</v>
      </c>
      <c r="D4" s="2"/>
      <c r="E4" s="2"/>
      <c r="F4" s="2"/>
      <c r="G4" s="1"/>
    </row>
    <row r="5" spans="1:7" ht="40.5" customHeight="1">
      <c r="A5" s="1"/>
      <c r="B5" s="1"/>
      <c r="C5" s="2" t="s">
        <v>3</v>
      </c>
      <c r="D5" s="2"/>
      <c r="E5" s="2"/>
      <c r="F5" s="2"/>
      <c r="G5" s="1"/>
    </row>
    <row r="6" spans="1:7" ht="12.75">
      <c r="A6" s="1"/>
      <c r="B6" s="1"/>
      <c r="C6" s="1"/>
      <c r="D6" s="1"/>
      <c r="E6" s="1"/>
      <c r="F6" s="1"/>
      <c r="G6" s="1"/>
    </row>
    <row r="7" spans="1:7" ht="27" customHeight="1">
      <c r="A7" s="4" t="s">
        <v>4</v>
      </c>
      <c r="B7" s="4"/>
      <c r="C7" s="4"/>
      <c r="D7" s="4"/>
      <c r="E7" s="4"/>
      <c r="F7" s="4"/>
      <c r="G7" s="1"/>
    </row>
    <row r="8" spans="1:7" ht="18.75" customHeight="1">
      <c r="A8" s="5"/>
      <c r="B8" s="5"/>
      <c r="C8" s="5"/>
      <c r="D8" s="5"/>
      <c r="E8" s="5"/>
      <c r="F8" s="5" t="s">
        <v>5</v>
      </c>
      <c r="G8" s="1"/>
    </row>
    <row r="9" spans="1:7" ht="20.25" customHeight="1">
      <c r="A9" s="6" t="s">
        <v>6</v>
      </c>
      <c r="B9" s="6" t="s">
        <v>7</v>
      </c>
      <c r="C9" s="6"/>
      <c r="D9" s="6"/>
      <c r="E9" s="6"/>
      <c r="F9" s="6" t="s">
        <v>8</v>
      </c>
      <c r="G9" s="1"/>
    </row>
    <row r="10" spans="1:7" ht="12.75">
      <c r="A10" s="7" t="s">
        <v>9</v>
      </c>
      <c r="B10" s="8" t="s">
        <v>10</v>
      </c>
      <c r="C10" s="8"/>
      <c r="D10" s="8"/>
      <c r="E10" s="8"/>
      <c r="F10" s="9">
        <f>SUM(F11,F13,F15,F18,F21,F23,F30,F34)+F32</f>
        <v>11857</v>
      </c>
      <c r="G10" s="1"/>
    </row>
    <row r="11" spans="1:7" ht="12.75">
      <c r="A11" s="10" t="s">
        <v>11</v>
      </c>
      <c r="B11" s="11" t="s">
        <v>12</v>
      </c>
      <c r="C11" s="11"/>
      <c r="D11" s="11"/>
      <c r="E11" s="11"/>
      <c r="F11" s="12">
        <f>SUM(F12)</f>
        <v>2546</v>
      </c>
      <c r="G11" s="1"/>
    </row>
    <row r="12" spans="1:7" ht="15.75" customHeight="1">
      <c r="A12" s="13" t="s">
        <v>13</v>
      </c>
      <c r="B12" s="14" t="s">
        <v>14</v>
      </c>
      <c r="C12" s="14"/>
      <c r="D12" s="14"/>
      <c r="E12" s="14"/>
      <c r="F12" s="15">
        <v>2546</v>
      </c>
      <c r="G12" s="1"/>
    </row>
    <row r="13" spans="1:7" ht="12.75" customHeight="1" hidden="1">
      <c r="A13" s="16" t="s">
        <v>15</v>
      </c>
      <c r="B13" s="11" t="s">
        <v>16</v>
      </c>
      <c r="C13" s="11"/>
      <c r="D13" s="11"/>
      <c r="E13" s="11"/>
      <c r="F13" s="12"/>
      <c r="G13" s="1"/>
    </row>
    <row r="14" spans="1:7" ht="12.75" customHeight="1" hidden="1">
      <c r="A14" s="13" t="s">
        <v>17</v>
      </c>
      <c r="B14" s="17" t="s">
        <v>18</v>
      </c>
      <c r="C14" s="17"/>
      <c r="D14" s="17"/>
      <c r="E14" s="17"/>
      <c r="F14" s="15">
        <v>1</v>
      </c>
      <c r="G14" s="1"/>
    </row>
    <row r="15" spans="1:7" ht="14.25" customHeight="1">
      <c r="A15" s="16" t="s">
        <v>19</v>
      </c>
      <c r="B15" s="18" t="s">
        <v>20</v>
      </c>
      <c r="C15" s="18"/>
      <c r="D15" s="18"/>
      <c r="E15" s="18"/>
      <c r="F15" s="12">
        <f>F16+F17</f>
        <v>6676</v>
      </c>
      <c r="G15" s="1"/>
    </row>
    <row r="16" spans="1:7" ht="40.5" customHeight="1">
      <c r="A16" s="13" t="s">
        <v>21</v>
      </c>
      <c r="B16" s="17" t="s">
        <v>22</v>
      </c>
      <c r="C16" s="17"/>
      <c r="D16" s="17"/>
      <c r="E16" s="17"/>
      <c r="F16" s="15">
        <v>467</v>
      </c>
      <c r="G16" s="1"/>
    </row>
    <row r="17" spans="1:7" ht="12.75" customHeight="1">
      <c r="A17" s="13" t="s">
        <v>23</v>
      </c>
      <c r="B17" s="17" t="s">
        <v>24</v>
      </c>
      <c r="C17" s="17"/>
      <c r="D17" s="17"/>
      <c r="E17" s="17"/>
      <c r="F17" s="15">
        <v>6209</v>
      </c>
      <c r="G17" s="1"/>
    </row>
    <row r="18" spans="1:7" ht="12.75" customHeight="1" hidden="1">
      <c r="A18" s="16" t="s">
        <v>25</v>
      </c>
      <c r="B18" s="18" t="s">
        <v>26</v>
      </c>
      <c r="C18" s="18"/>
      <c r="D18" s="18"/>
      <c r="E18" s="18"/>
      <c r="F18" s="12">
        <f>SUM(F19)</f>
        <v>0</v>
      </c>
      <c r="G18" s="1"/>
    </row>
    <row r="19" spans="1:7" ht="12.75" customHeight="1" hidden="1">
      <c r="A19" s="19" t="s">
        <v>27</v>
      </c>
      <c r="B19" s="20" t="s">
        <v>28</v>
      </c>
      <c r="C19" s="20"/>
      <c r="D19" s="20"/>
      <c r="E19" s="20"/>
      <c r="F19" s="21">
        <f>SUM(F20)</f>
        <v>0</v>
      </c>
      <c r="G19" s="1"/>
    </row>
    <row r="20" spans="1:7" ht="12.75" customHeight="1" hidden="1">
      <c r="A20" s="13" t="s">
        <v>29</v>
      </c>
      <c r="B20" s="17" t="s">
        <v>30</v>
      </c>
      <c r="C20" s="17"/>
      <c r="D20" s="17"/>
      <c r="E20" s="17"/>
      <c r="F20" s="15"/>
      <c r="G20" s="1"/>
    </row>
    <row r="21" spans="1:7" ht="34.5" customHeight="1">
      <c r="A21" s="16" t="s">
        <v>31</v>
      </c>
      <c r="B21" s="18" t="s">
        <v>32</v>
      </c>
      <c r="C21" s="18"/>
      <c r="D21" s="18"/>
      <c r="E21" s="18"/>
      <c r="F21" s="12">
        <f>SUM(F22)</f>
        <v>8</v>
      </c>
      <c r="G21" s="1"/>
    </row>
    <row r="22" spans="1:7" ht="59.25" customHeight="1">
      <c r="A22" s="13" t="s">
        <v>33</v>
      </c>
      <c r="B22" s="17" t="s">
        <v>34</v>
      </c>
      <c r="C22" s="17"/>
      <c r="D22" s="17"/>
      <c r="E22" s="17"/>
      <c r="F22" s="15">
        <v>8</v>
      </c>
      <c r="G22" s="1"/>
    </row>
    <row r="23" spans="1:7" ht="39" customHeight="1">
      <c r="A23" s="16" t="s">
        <v>35</v>
      </c>
      <c r="B23" s="18" t="s">
        <v>36</v>
      </c>
      <c r="C23" s="18"/>
      <c r="D23" s="18"/>
      <c r="E23" s="18"/>
      <c r="F23" s="12">
        <f>SUM(F24,F29)</f>
        <v>473</v>
      </c>
      <c r="G23" s="1"/>
    </row>
    <row r="24" spans="1:7" ht="72" customHeight="1">
      <c r="A24" s="22" t="s">
        <v>37</v>
      </c>
      <c r="B24" s="23" t="s">
        <v>38</v>
      </c>
      <c r="C24" s="23"/>
      <c r="D24" s="23"/>
      <c r="E24" s="23"/>
      <c r="F24" s="24">
        <f>SUM(F25:F27)</f>
        <v>473</v>
      </c>
      <c r="G24" s="1"/>
    </row>
    <row r="25" spans="1:7" ht="71.25" customHeight="1">
      <c r="A25" s="13" t="s">
        <v>39</v>
      </c>
      <c r="B25" s="17" t="s">
        <v>40</v>
      </c>
      <c r="C25" s="17"/>
      <c r="D25" s="17"/>
      <c r="E25" s="17"/>
      <c r="F25" s="15">
        <v>473</v>
      </c>
      <c r="G25" s="1"/>
    </row>
    <row r="26" spans="1:7" ht="12.75" customHeight="1" hidden="1">
      <c r="A26" s="13" t="s">
        <v>41</v>
      </c>
      <c r="B26" s="17" t="s">
        <v>42</v>
      </c>
      <c r="C26" s="17"/>
      <c r="D26" s="17"/>
      <c r="E26" s="17"/>
      <c r="F26" s="24"/>
      <c r="G26" s="1"/>
    </row>
    <row r="27" spans="1:7" ht="12.75" customHeight="1" hidden="1">
      <c r="A27" s="13" t="s">
        <v>43</v>
      </c>
      <c r="B27" s="17" t="s">
        <v>44</v>
      </c>
      <c r="C27" s="17"/>
      <c r="D27" s="17"/>
      <c r="E27" s="17"/>
      <c r="F27" s="21"/>
      <c r="G27" s="1"/>
    </row>
    <row r="28" spans="1:7" ht="12.75" customHeight="1" hidden="1">
      <c r="A28" s="22" t="s">
        <v>45</v>
      </c>
      <c r="B28" s="23" t="s">
        <v>46</v>
      </c>
      <c r="C28" s="23"/>
      <c r="D28" s="23"/>
      <c r="E28" s="23"/>
      <c r="F28" s="21">
        <f>SUM(F29)</f>
        <v>0</v>
      </c>
      <c r="G28" s="1"/>
    </row>
    <row r="29" spans="1:7" ht="12.75" customHeight="1" hidden="1">
      <c r="A29" s="13" t="s">
        <v>47</v>
      </c>
      <c r="B29" s="17" t="s">
        <v>48</v>
      </c>
      <c r="C29" s="17"/>
      <c r="D29" s="17"/>
      <c r="E29" s="17"/>
      <c r="F29" s="21"/>
      <c r="G29" s="1"/>
    </row>
    <row r="30" spans="1:7" ht="12.75" customHeight="1" hidden="1">
      <c r="A30" s="16" t="s">
        <v>49</v>
      </c>
      <c r="B30" s="18" t="s">
        <v>50</v>
      </c>
      <c r="C30" s="18"/>
      <c r="D30" s="18"/>
      <c r="E30" s="18"/>
      <c r="F30" s="21">
        <f>SUM(F31)</f>
        <v>0</v>
      </c>
      <c r="G30" s="1"/>
    </row>
    <row r="31" spans="1:7" ht="12.75" customHeight="1" hidden="1">
      <c r="A31" s="13" t="s">
        <v>51</v>
      </c>
      <c r="B31" s="17" t="s">
        <v>52</v>
      </c>
      <c r="C31" s="17"/>
      <c r="D31" s="17"/>
      <c r="E31" s="17"/>
      <c r="F31" s="21"/>
      <c r="G31" s="1"/>
    </row>
    <row r="32" spans="1:7" ht="38.25" customHeight="1">
      <c r="A32" s="16" t="s">
        <v>53</v>
      </c>
      <c r="B32" s="25" t="s">
        <v>54</v>
      </c>
      <c r="C32" s="25"/>
      <c r="D32" s="25"/>
      <c r="E32" s="25"/>
      <c r="F32" s="26">
        <v>8</v>
      </c>
      <c r="G32" s="1"/>
    </row>
    <row r="33" spans="1:7" ht="39" customHeight="1">
      <c r="A33" s="13" t="s">
        <v>55</v>
      </c>
      <c r="B33" s="27" t="s">
        <v>56</v>
      </c>
      <c r="C33" s="27"/>
      <c r="D33" s="27"/>
      <c r="E33" s="27"/>
      <c r="F33" s="28">
        <v>8</v>
      </c>
      <c r="G33" s="1"/>
    </row>
    <row r="34" spans="1:7" ht="30.75" customHeight="1">
      <c r="A34" s="16" t="s">
        <v>57</v>
      </c>
      <c r="B34" s="18" t="s">
        <v>58</v>
      </c>
      <c r="C34" s="18"/>
      <c r="D34" s="18"/>
      <c r="E34" s="18"/>
      <c r="F34" s="12">
        <f>F35</f>
        <v>2146</v>
      </c>
      <c r="G34" s="1"/>
    </row>
    <row r="35" spans="1:7" ht="55.5" customHeight="1">
      <c r="A35" s="16" t="s">
        <v>59</v>
      </c>
      <c r="B35" s="23" t="s">
        <v>60</v>
      </c>
      <c r="C35" s="23"/>
      <c r="D35" s="23"/>
      <c r="E35" s="23"/>
      <c r="F35" s="12">
        <f>SUM(F36)</f>
        <v>2146</v>
      </c>
      <c r="G35" s="1"/>
    </row>
    <row r="36" spans="1:7" ht="39.75" customHeight="1">
      <c r="A36" s="13" t="s">
        <v>61</v>
      </c>
      <c r="B36" s="17" t="s">
        <v>62</v>
      </c>
      <c r="C36" s="17"/>
      <c r="D36" s="17"/>
      <c r="E36" s="17"/>
      <c r="F36" s="15">
        <v>2146</v>
      </c>
      <c r="G36" s="1"/>
    </row>
    <row r="37" spans="1:7" ht="12.75" customHeight="1">
      <c r="A37" s="29" t="s">
        <v>63</v>
      </c>
      <c r="B37" s="30" t="s">
        <v>64</v>
      </c>
      <c r="C37" s="30"/>
      <c r="D37" s="30"/>
      <c r="E37" s="30"/>
      <c r="F37" s="9">
        <f>F38+F54</f>
        <v>30656.3</v>
      </c>
      <c r="G37" s="1"/>
    </row>
    <row r="38" spans="1:7" ht="38.25" customHeight="1">
      <c r="A38" s="29" t="s">
        <v>65</v>
      </c>
      <c r="B38" s="18" t="s">
        <v>66</v>
      </c>
      <c r="C38" s="18"/>
      <c r="D38" s="18"/>
      <c r="E38" s="18"/>
      <c r="F38" s="9">
        <f>F39+F47+F50+F44</f>
        <v>30727.3</v>
      </c>
      <c r="G38" s="1"/>
    </row>
    <row r="39" spans="1:7" ht="26.25" customHeight="1">
      <c r="A39" s="16" t="s">
        <v>67</v>
      </c>
      <c r="B39" s="18" t="s">
        <v>68</v>
      </c>
      <c r="C39" s="18"/>
      <c r="D39" s="18"/>
      <c r="E39" s="18"/>
      <c r="F39" s="12">
        <f>SUM(F40:F43)</f>
        <v>7900</v>
      </c>
      <c r="G39" s="1"/>
    </row>
    <row r="40" spans="1:7" ht="38.25" customHeight="1">
      <c r="A40" s="29" t="s">
        <v>69</v>
      </c>
      <c r="B40" s="23" t="s">
        <v>70</v>
      </c>
      <c r="C40" s="23"/>
      <c r="D40" s="23"/>
      <c r="E40" s="23"/>
      <c r="F40" s="24">
        <v>7900</v>
      </c>
      <c r="G40" s="1"/>
    </row>
    <row r="41" spans="1:7" ht="12.75" customHeight="1" hidden="1">
      <c r="A41" s="31" t="s">
        <v>71</v>
      </c>
      <c r="B41" s="32" t="s">
        <v>72</v>
      </c>
      <c r="C41" s="32"/>
      <c r="D41" s="32"/>
      <c r="E41" s="32"/>
      <c r="F41" s="9">
        <f>SUM(F42)</f>
        <v>0</v>
      </c>
      <c r="G41" s="1"/>
    </row>
    <row r="42" spans="1:7" ht="12.75" customHeight="1" hidden="1">
      <c r="A42" s="31" t="s">
        <v>73</v>
      </c>
      <c r="B42" s="33" t="s">
        <v>74</v>
      </c>
      <c r="C42" s="33"/>
      <c r="D42" s="33"/>
      <c r="E42" s="33"/>
      <c r="F42" s="24">
        <v>0</v>
      </c>
      <c r="G42" s="1"/>
    </row>
    <row r="43" spans="1:7" ht="12.75" customHeight="1" hidden="1">
      <c r="A43" s="29" t="s">
        <v>75</v>
      </c>
      <c r="B43" s="23" t="s">
        <v>76</v>
      </c>
      <c r="C43" s="23"/>
      <c r="D43" s="23"/>
      <c r="E43" s="23"/>
      <c r="F43" s="24"/>
      <c r="G43" s="1"/>
    </row>
    <row r="44" spans="1:7" ht="12.75" customHeight="1">
      <c r="A44" s="16" t="s">
        <v>77</v>
      </c>
      <c r="B44" s="34" t="s">
        <v>78</v>
      </c>
      <c r="C44" s="34"/>
      <c r="D44" s="34"/>
      <c r="E44" s="34"/>
      <c r="F44" s="24">
        <f>F45+F46</f>
        <v>14015</v>
      </c>
      <c r="G44" s="1"/>
    </row>
    <row r="45" spans="1:7" ht="51" customHeight="1">
      <c r="A45" s="16" t="s">
        <v>79</v>
      </c>
      <c r="B45" s="35" t="s">
        <v>80</v>
      </c>
      <c r="C45" s="35"/>
      <c r="D45" s="35"/>
      <c r="E45" s="35"/>
      <c r="F45" s="24">
        <v>11012</v>
      </c>
      <c r="G45" s="1"/>
    </row>
    <row r="46" spans="1:7" ht="40.5" customHeight="1">
      <c r="A46" s="16" t="s">
        <v>81</v>
      </c>
      <c r="B46" s="35" t="s">
        <v>82</v>
      </c>
      <c r="C46" s="35"/>
      <c r="D46" s="35"/>
      <c r="E46" s="35"/>
      <c r="F46" s="24">
        <v>3003</v>
      </c>
      <c r="G46" s="1"/>
    </row>
    <row r="47" spans="1:7" ht="27.75" customHeight="1">
      <c r="A47" s="16" t="s">
        <v>83</v>
      </c>
      <c r="B47" s="18" t="s">
        <v>84</v>
      </c>
      <c r="C47" s="18"/>
      <c r="D47" s="18"/>
      <c r="E47" s="18"/>
      <c r="F47" s="12">
        <f>SUM(F49)</f>
        <v>455</v>
      </c>
      <c r="G47" s="1"/>
    </row>
    <row r="48" spans="1:7" ht="12.75" customHeight="1" hidden="1">
      <c r="A48" s="13" t="s">
        <v>85</v>
      </c>
      <c r="B48" s="17" t="s">
        <v>86</v>
      </c>
      <c r="C48" s="17"/>
      <c r="D48" s="17"/>
      <c r="E48" s="17"/>
      <c r="F48" s="15"/>
      <c r="G48" s="1"/>
    </row>
    <row r="49" spans="1:7" ht="41.25" customHeight="1">
      <c r="A49" s="29" t="s">
        <v>87</v>
      </c>
      <c r="B49" s="23" t="s">
        <v>88</v>
      </c>
      <c r="C49" s="23"/>
      <c r="D49" s="23"/>
      <c r="E49" s="23"/>
      <c r="F49" s="24">
        <v>455</v>
      </c>
      <c r="G49" s="1"/>
    </row>
    <row r="50" spans="1:7" ht="23.25" customHeight="1">
      <c r="A50" s="36" t="s">
        <v>89</v>
      </c>
      <c r="B50" s="37" t="s">
        <v>90</v>
      </c>
      <c r="C50" s="37"/>
      <c r="D50" s="37"/>
      <c r="E50" s="37"/>
      <c r="F50" s="9">
        <f>F51</f>
        <v>8357.3</v>
      </c>
      <c r="G50" s="1"/>
    </row>
    <row r="51" spans="1:7" ht="21.75" customHeight="1">
      <c r="A51" s="38" t="s">
        <v>91</v>
      </c>
      <c r="B51" s="39" t="s">
        <v>92</v>
      </c>
      <c r="C51" s="39"/>
      <c r="D51" s="39"/>
      <c r="E51" s="39"/>
      <c r="F51" s="24">
        <f>F52+F53</f>
        <v>8357.3</v>
      </c>
      <c r="G51" s="1"/>
    </row>
    <row r="52" spans="1:7" ht="48" customHeight="1">
      <c r="A52" s="40" t="s">
        <v>93</v>
      </c>
      <c r="B52" s="41" t="s">
        <v>94</v>
      </c>
      <c r="C52" s="41"/>
      <c r="D52" s="41"/>
      <c r="E52" s="41"/>
      <c r="F52" s="24">
        <v>1055.3</v>
      </c>
      <c r="G52" s="1"/>
    </row>
    <row r="53" spans="1:7" ht="56.25" customHeight="1">
      <c r="A53" s="40" t="s">
        <v>95</v>
      </c>
      <c r="B53" s="41" t="s">
        <v>96</v>
      </c>
      <c r="C53" s="41"/>
      <c r="D53" s="41"/>
      <c r="E53" s="41"/>
      <c r="F53" s="24">
        <v>7302</v>
      </c>
      <c r="G53" s="1"/>
    </row>
    <row r="54" spans="1:7" ht="41.25" customHeight="1">
      <c r="A54" s="16" t="s">
        <v>97</v>
      </c>
      <c r="B54" s="18" t="s">
        <v>98</v>
      </c>
      <c r="C54" s="18"/>
      <c r="D54" s="18"/>
      <c r="E54" s="18"/>
      <c r="F54" s="24">
        <f>F55</f>
        <v>-71</v>
      </c>
      <c r="G54" s="1"/>
    </row>
    <row r="55" spans="1:7" ht="41.25" customHeight="1">
      <c r="A55" s="13" t="s">
        <v>99</v>
      </c>
      <c r="B55" s="17" t="s">
        <v>100</v>
      </c>
      <c r="C55" s="17"/>
      <c r="D55" s="17"/>
      <c r="E55" s="17"/>
      <c r="F55" s="24">
        <v>-71</v>
      </c>
      <c r="G55" s="1"/>
    </row>
    <row r="56" spans="1:7" ht="27" customHeight="1">
      <c r="A56" s="29"/>
      <c r="B56" s="30" t="s">
        <v>101</v>
      </c>
      <c r="C56" s="30"/>
      <c r="D56" s="30"/>
      <c r="E56" s="30"/>
      <c r="F56" s="42">
        <f>SUM(F10,F37)</f>
        <v>42513.3</v>
      </c>
      <c r="G56" s="1"/>
    </row>
    <row r="57" spans="1:6" ht="12.75" customHeight="1" hidden="1">
      <c r="A57" s="43" t="s">
        <v>102</v>
      </c>
      <c r="B57" s="44" t="s">
        <v>103</v>
      </c>
      <c r="C57" s="44"/>
      <c r="D57" s="44"/>
      <c r="E57" s="44"/>
      <c r="F57" s="45"/>
    </row>
    <row r="58" ht="12.75" customHeight="1"/>
    <row r="59" ht="25.5" customHeight="1"/>
  </sheetData>
  <mergeCells count="54">
    <mergeCell ref="C2:F2"/>
    <mergeCell ref="C3:F3"/>
    <mergeCell ref="C4:F4"/>
    <mergeCell ref="C5:F5"/>
    <mergeCell ref="A7:F7"/>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s>
  <printOptions/>
  <pageMargins left="0.5402777777777777" right="0.1701388888888889" top="1" bottom="1" header="0.5118055555555555" footer="0.5"/>
  <pageSetup horizontalDpi="300" verticalDpi="300" orientation="portrait" paperSize="9" scale="67"/>
  <headerFooter alignWithMargins="0">
    <oddFooter>&amp;C &amp;P</oddFooter>
  </headerFooter>
</worksheet>
</file>

<file path=xl/worksheets/sheet2.xml><?xml version="1.0" encoding="utf-8"?>
<worksheet xmlns="http://schemas.openxmlformats.org/spreadsheetml/2006/main" xmlns:r="http://schemas.openxmlformats.org/officeDocument/2006/relationships">
  <dimension ref="A2:V31"/>
  <sheetViews>
    <sheetView tabSelected="1" workbookViewId="0" topLeftCell="A25">
      <selection activeCell="D21" sqref="D21"/>
    </sheetView>
  </sheetViews>
  <sheetFormatPr defaultColWidth="9.00390625" defaultRowHeight="12.75"/>
  <cols>
    <col min="1" max="1" width="6.75390625" style="0" customWidth="1"/>
    <col min="2" max="2" width="11.25390625" style="0" customWidth="1"/>
    <col min="3" max="3" width="27.125" style="46" customWidth="1"/>
    <col min="4" max="4" width="53.75390625" style="46" customWidth="1"/>
    <col min="5" max="9" width="0" style="46" hidden="1" customWidth="1"/>
    <col min="10" max="16" width="0" style="0" hidden="1" customWidth="1"/>
    <col min="17" max="17" width="12.625" style="0" customWidth="1"/>
  </cols>
  <sheetData>
    <row r="2" spans="3:4" ht="12.75">
      <c r="C2" s="47"/>
      <c r="D2" s="48" t="s">
        <v>104</v>
      </c>
    </row>
    <row r="3" spans="3:8" s="49" customFormat="1" ht="42.75" customHeight="1">
      <c r="C3" s="47"/>
      <c r="D3" s="50" t="s">
        <v>105</v>
      </c>
      <c r="E3" s="50"/>
      <c r="F3" s="50"/>
      <c r="G3" s="51"/>
      <c r="H3" s="51"/>
    </row>
    <row r="4" spans="3:10" ht="57.75" customHeight="1">
      <c r="C4" s="47"/>
      <c r="D4" s="2" t="s">
        <v>106</v>
      </c>
      <c r="E4" s="2"/>
      <c r="F4" s="2"/>
      <c r="G4" s="2"/>
      <c r="H4" s="52"/>
      <c r="I4" s="52"/>
      <c r="J4" s="1"/>
    </row>
    <row r="5" spans="3:22" s="53" customFormat="1" ht="53.25" customHeight="1">
      <c r="C5" s="54" t="s">
        <v>107</v>
      </c>
      <c r="D5" s="54"/>
      <c r="E5" s="55" t="s">
        <v>108</v>
      </c>
      <c r="F5" s="55" t="s">
        <v>109</v>
      </c>
      <c r="G5" s="55"/>
      <c r="H5" s="55"/>
      <c r="I5" s="55"/>
      <c r="J5" s="1"/>
      <c r="K5" s="1"/>
      <c r="L5"/>
      <c r="M5"/>
      <c r="N5"/>
      <c r="O5"/>
      <c r="P5"/>
      <c r="Q5"/>
      <c r="R5"/>
      <c r="S5"/>
      <c r="T5"/>
      <c r="U5"/>
      <c r="V5"/>
    </row>
    <row r="6" spans="3:22" s="53" customFormat="1" ht="15.75" customHeight="1">
      <c r="C6" s="54"/>
      <c r="D6" s="56"/>
      <c r="E6" s="57"/>
      <c r="F6" s="58"/>
      <c r="G6" s="58"/>
      <c r="H6" s="55"/>
      <c r="I6" s="55"/>
      <c r="J6" s="1"/>
      <c r="K6" s="1"/>
      <c r="L6"/>
      <c r="M6"/>
      <c r="N6"/>
      <c r="O6"/>
      <c r="P6"/>
      <c r="Q6"/>
      <c r="R6"/>
      <c r="S6"/>
      <c r="T6"/>
      <c r="U6"/>
      <c r="V6"/>
    </row>
    <row r="7" spans="1:22" s="53" customFormat="1" ht="44.25" customHeight="1">
      <c r="A7" s="59" t="s">
        <v>110</v>
      </c>
      <c r="B7" s="60" t="s">
        <v>111</v>
      </c>
      <c r="C7" s="61" t="s">
        <v>112</v>
      </c>
      <c r="D7" s="62" t="s">
        <v>113</v>
      </c>
      <c r="E7" s="63">
        <v>297651</v>
      </c>
      <c r="F7" s="63">
        <v>6548</v>
      </c>
      <c r="G7" s="63"/>
      <c r="H7" s="64"/>
      <c r="I7" s="65"/>
      <c r="J7" s="66"/>
      <c r="K7" s="66"/>
      <c r="L7"/>
      <c r="M7"/>
      <c r="N7"/>
      <c r="O7"/>
      <c r="P7"/>
      <c r="Q7"/>
      <c r="R7"/>
      <c r="S7"/>
      <c r="T7"/>
      <c r="U7"/>
      <c r="V7"/>
    </row>
    <row r="8" spans="1:22" s="53" customFormat="1" ht="27.75" customHeight="1">
      <c r="A8" s="67">
        <v>1</v>
      </c>
      <c r="B8" s="68" t="s">
        <v>114</v>
      </c>
      <c r="C8" s="62" t="s">
        <v>115</v>
      </c>
      <c r="D8" s="62"/>
      <c r="E8" s="63">
        <v>141811</v>
      </c>
      <c r="F8" s="63">
        <v>3120</v>
      </c>
      <c r="G8" s="63"/>
      <c r="H8" s="69"/>
      <c r="I8" s="70"/>
      <c r="J8" s="71"/>
      <c r="K8" s="1"/>
      <c r="L8"/>
      <c r="M8"/>
      <c r="N8"/>
      <c r="O8"/>
      <c r="P8"/>
      <c r="Q8"/>
      <c r="R8"/>
      <c r="S8"/>
      <c r="T8"/>
      <c r="U8"/>
      <c r="V8"/>
    </row>
    <row r="9" spans="1:22" s="53" customFormat="1" ht="77.25" customHeight="1">
      <c r="A9" s="72" t="s">
        <v>116</v>
      </c>
      <c r="B9" s="68" t="s">
        <v>114</v>
      </c>
      <c r="C9" s="73" t="s">
        <v>117</v>
      </c>
      <c r="D9" s="74" t="s">
        <v>118</v>
      </c>
      <c r="E9" s="63"/>
      <c r="F9" s="63"/>
      <c r="G9" s="63"/>
      <c r="H9" s="69"/>
      <c r="I9" s="70"/>
      <c r="J9" s="71"/>
      <c r="K9" s="1"/>
      <c r="L9"/>
      <c r="M9"/>
      <c r="N9"/>
      <c r="O9"/>
      <c r="P9"/>
      <c r="Q9"/>
      <c r="R9"/>
      <c r="S9"/>
      <c r="T9"/>
      <c r="U9"/>
      <c r="V9"/>
    </row>
    <row r="10" spans="1:22" s="53" customFormat="1" ht="42.75" customHeight="1">
      <c r="A10" s="72" t="s">
        <v>119</v>
      </c>
      <c r="B10" s="68" t="s">
        <v>114</v>
      </c>
      <c r="C10" s="75" t="s">
        <v>120</v>
      </c>
      <c r="D10" s="76" t="s">
        <v>121</v>
      </c>
      <c r="E10" s="77"/>
      <c r="F10" s="77"/>
      <c r="G10" s="77"/>
      <c r="H10" s="69"/>
      <c r="I10" s="70"/>
      <c r="J10" s="71"/>
      <c r="K10" s="1"/>
      <c r="L10"/>
      <c r="M10"/>
      <c r="N10"/>
      <c r="O10"/>
      <c r="P10"/>
      <c r="Q10"/>
      <c r="R10"/>
      <c r="S10"/>
      <c r="T10"/>
      <c r="U10"/>
      <c r="V10"/>
    </row>
    <row r="11" spans="1:22" s="53" customFormat="1" ht="75.75" customHeight="1">
      <c r="A11" s="72" t="s">
        <v>122</v>
      </c>
      <c r="B11" s="68" t="s">
        <v>114</v>
      </c>
      <c r="C11" s="75" t="s">
        <v>123</v>
      </c>
      <c r="D11" s="78" t="s">
        <v>42</v>
      </c>
      <c r="E11" s="77"/>
      <c r="F11" s="77"/>
      <c r="G11" s="77"/>
      <c r="H11" s="69"/>
      <c r="I11" s="70"/>
      <c r="J11" s="71"/>
      <c r="K11" s="1"/>
      <c r="L11"/>
      <c r="M11"/>
      <c r="N11"/>
      <c r="O11"/>
      <c r="P11"/>
      <c r="Q11"/>
      <c r="R11"/>
      <c r="S11"/>
      <c r="T11"/>
      <c r="U11"/>
      <c r="V11"/>
    </row>
    <row r="12" spans="1:22" s="53" customFormat="1" ht="76.5" customHeight="1">
      <c r="A12" s="72" t="s">
        <v>124</v>
      </c>
      <c r="B12" s="68" t="s">
        <v>114</v>
      </c>
      <c r="C12" s="75" t="s">
        <v>125</v>
      </c>
      <c r="D12" s="78" t="s">
        <v>126</v>
      </c>
      <c r="E12" s="78"/>
      <c r="F12" s="78"/>
      <c r="G12" s="78"/>
      <c r="H12" s="69"/>
      <c r="I12" s="63"/>
      <c r="J12" s="71"/>
      <c r="K12"/>
      <c r="L12"/>
      <c r="M12"/>
      <c r="N12"/>
      <c r="O12"/>
      <c r="P12"/>
      <c r="Q12"/>
      <c r="R12"/>
      <c r="S12"/>
      <c r="T12"/>
      <c r="U12"/>
      <c r="V12"/>
    </row>
    <row r="13" spans="1:22" s="53" customFormat="1" ht="76.5" customHeight="1">
      <c r="A13" s="72" t="s">
        <v>127</v>
      </c>
      <c r="B13" s="68" t="s">
        <v>114</v>
      </c>
      <c r="C13" s="75" t="s">
        <v>128</v>
      </c>
      <c r="D13" s="78" t="s">
        <v>129</v>
      </c>
      <c r="E13" s="78"/>
      <c r="F13" s="78"/>
      <c r="G13" s="78"/>
      <c r="H13" s="79"/>
      <c r="I13" s="79"/>
      <c r="J13" s="1"/>
      <c r="K13"/>
      <c r="L13"/>
      <c r="M13"/>
      <c r="N13"/>
      <c r="O13"/>
      <c r="P13"/>
      <c r="Q13"/>
      <c r="R13"/>
      <c r="S13"/>
      <c r="T13"/>
      <c r="U13"/>
      <c r="V13"/>
    </row>
    <row r="14" spans="1:22" s="53" customFormat="1" ht="57" customHeight="1">
      <c r="A14" s="72" t="s">
        <v>130</v>
      </c>
      <c r="B14" s="68" t="s">
        <v>114</v>
      </c>
      <c r="C14" s="75" t="s">
        <v>131</v>
      </c>
      <c r="D14" s="78" t="s">
        <v>132</v>
      </c>
      <c r="E14" s="78"/>
      <c r="F14" s="78"/>
      <c r="G14" s="78"/>
      <c r="H14" s="79"/>
      <c r="I14" s="79"/>
      <c r="J14" s="1"/>
      <c r="K14"/>
      <c r="L14"/>
      <c r="M14"/>
      <c r="N14"/>
      <c r="O14"/>
      <c r="P14"/>
      <c r="Q14"/>
      <c r="R14"/>
      <c r="S14"/>
      <c r="T14"/>
      <c r="U14"/>
      <c r="V14"/>
    </row>
    <row r="15" spans="1:22" s="53" customFormat="1" ht="80.25" customHeight="1">
      <c r="A15" s="72" t="s">
        <v>133</v>
      </c>
      <c r="B15" s="68" t="s">
        <v>114</v>
      </c>
      <c r="C15" s="75" t="s">
        <v>134</v>
      </c>
      <c r="D15" s="78" t="s">
        <v>135</v>
      </c>
      <c r="E15" s="78"/>
      <c r="F15" s="78"/>
      <c r="G15" s="78"/>
      <c r="H15" s="79"/>
      <c r="I15" s="79"/>
      <c r="J15" s="1"/>
      <c r="K15"/>
      <c r="L15"/>
      <c r="M15"/>
      <c r="N15"/>
      <c r="O15"/>
      <c r="P15"/>
      <c r="Q15"/>
      <c r="R15"/>
      <c r="S15"/>
      <c r="T15"/>
      <c r="U15"/>
      <c r="V15"/>
    </row>
    <row r="16" spans="1:22" s="53" customFormat="1" ht="62.25" customHeight="1">
      <c r="A16" s="72" t="s">
        <v>136</v>
      </c>
      <c r="B16" s="68" t="s">
        <v>114</v>
      </c>
      <c r="C16" s="75" t="s">
        <v>137</v>
      </c>
      <c r="D16" s="80" t="s">
        <v>138</v>
      </c>
      <c r="E16" s="77"/>
      <c r="F16" s="77"/>
      <c r="G16" s="77"/>
      <c r="H16" s="79"/>
      <c r="I16" s="79"/>
      <c r="J16" s="1"/>
      <c r="K16"/>
      <c r="L16"/>
      <c r="M16"/>
      <c r="N16"/>
      <c r="O16"/>
      <c r="P16"/>
      <c r="Q16"/>
      <c r="R16"/>
      <c r="S16"/>
      <c r="T16"/>
      <c r="U16"/>
      <c r="V16"/>
    </row>
    <row r="17" spans="1:22" s="53" customFormat="1" ht="51.75" customHeight="1">
      <c r="A17" s="72" t="s">
        <v>139</v>
      </c>
      <c r="B17" s="68" t="s">
        <v>114</v>
      </c>
      <c r="C17" s="75" t="s">
        <v>140</v>
      </c>
      <c r="D17" s="80" t="s">
        <v>141</v>
      </c>
      <c r="E17" s="77"/>
      <c r="F17" s="77"/>
      <c r="G17" s="77"/>
      <c r="H17" s="79"/>
      <c r="I17" s="79"/>
      <c r="J17" s="1"/>
      <c r="K17"/>
      <c r="L17"/>
      <c r="M17"/>
      <c r="N17"/>
      <c r="O17"/>
      <c r="P17"/>
      <c r="Q17"/>
      <c r="R17"/>
      <c r="S17"/>
      <c r="T17"/>
      <c r="U17"/>
      <c r="V17"/>
    </row>
    <row r="18" spans="1:22" s="53" customFormat="1" ht="30" customHeight="1">
      <c r="A18" s="81" t="s">
        <v>142</v>
      </c>
      <c r="B18" s="68" t="s">
        <v>114</v>
      </c>
      <c r="C18" s="75" t="s">
        <v>143</v>
      </c>
      <c r="D18" s="82" t="s">
        <v>144</v>
      </c>
      <c r="E18" s="77"/>
      <c r="F18" s="77"/>
      <c r="G18" s="77"/>
      <c r="H18" s="79"/>
      <c r="I18" s="79"/>
      <c r="J18" s="1"/>
      <c r="K18"/>
      <c r="L18"/>
      <c r="M18"/>
      <c r="N18"/>
      <c r="O18"/>
      <c r="P18"/>
      <c r="Q18"/>
      <c r="R18"/>
      <c r="S18"/>
      <c r="T18"/>
      <c r="U18"/>
      <c r="V18"/>
    </row>
    <row r="19" spans="1:22" s="53" customFormat="1" ht="45" customHeight="1">
      <c r="A19" s="81" t="s">
        <v>145</v>
      </c>
      <c r="B19" s="68" t="s">
        <v>114</v>
      </c>
      <c r="C19" s="83" t="s">
        <v>146</v>
      </c>
      <c r="D19" s="84" t="s">
        <v>147</v>
      </c>
      <c r="E19" s="85"/>
      <c r="F19" s="85"/>
      <c r="G19" s="85"/>
      <c r="H19" s="79"/>
      <c r="I19" s="79"/>
      <c r="J19" s="1"/>
      <c r="K19"/>
      <c r="L19"/>
      <c r="M19"/>
      <c r="N19"/>
      <c r="O19"/>
      <c r="P19"/>
      <c r="Q19"/>
      <c r="R19"/>
      <c r="S19"/>
      <c r="T19"/>
      <c r="U19"/>
      <c r="V19"/>
    </row>
    <row r="20" spans="1:22" s="53" customFormat="1" ht="45" customHeight="1">
      <c r="A20" s="81" t="s">
        <v>148</v>
      </c>
      <c r="B20" s="68" t="s">
        <v>114</v>
      </c>
      <c r="C20" s="83" t="s">
        <v>149</v>
      </c>
      <c r="D20" s="84" t="s">
        <v>150</v>
      </c>
      <c r="E20" s="85"/>
      <c r="F20" s="85"/>
      <c r="G20" s="85"/>
      <c r="H20" s="79"/>
      <c r="I20" s="79"/>
      <c r="J20" s="1"/>
      <c r="K20"/>
      <c r="L20"/>
      <c r="M20"/>
      <c r="N20"/>
      <c r="O20"/>
      <c r="P20"/>
      <c r="Q20"/>
      <c r="R20"/>
      <c r="S20"/>
      <c r="T20"/>
      <c r="U20"/>
      <c r="V20"/>
    </row>
    <row r="21" spans="1:22" s="53" customFormat="1" ht="32.25" customHeight="1">
      <c r="A21" s="81" t="s">
        <v>151</v>
      </c>
      <c r="B21" s="68" t="s">
        <v>114</v>
      </c>
      <c r="C21" s="83" t="s">
        <v>152</v>
      </c>
      <c r="D21" s="84" t="s">
        <v>153</v>
      </c>
      <c r="E21" s="85"/>
      <c r="F21" s="85"/>
      <c r="G21" s="85"/>
      <c r="H21" s="79"/>
      <c r="I21" s="79"/>
      <c r="J21" s="1"/>
      <c r="K21"/>
      <c r="L21"/>
      <c r="M21"/>
      <c r="N21"/>
      <c r="O21"/>
      <c r="P21"/>
      <c r="Q21"/>
      <c r="R21"/>
      <c r="S21"/>
      <c r="T21"/>
      <c r="U21"/>
      <c r="V21"/>
    </row>
    <row r="22" spans="1:22" s="53" customFormat="1" ht="50.25" customHeight="1">
      <c r="A22" s="81" t="s">
        <v>154</v>
      </c>
      <c r="B22" s="68" t="s">
        <v>114</v>
      </c>
      <c r="C22" s="83" t="s">
        <v>155</v>
      </c>
      <c r="D22" s="84" t="s">
        <v>156</v>
      </c>
      <c r="E22" s="85"/>
      <c r="F22" s="85"/>
      <c r="G22" s="85"/>
      <c r="H22" s="79"/>
      <c r="I22" s="79"/>
      <c r="J22" s="1"/>
      <c r="K22"/>
      <c r="L22"/>
      <c r="M22"/>
      <c r="N22"/>
      <c r="O22"/>
      <c r="P22"/>
      <c r="Q22"/>
      <c r="R22"/>
      <c r="S22"/>
      <c r="T22"/>
      <c r="U22"/>
      <c r="V22"/>
    </row>
    <row r="23" spans="1:22" s="53" customFormat="1" ht="86.25" customHeight="1">
      <c r="A23" s="81" t="s">
        <v>157</v>
      </c>
      <c r="B23" s="68" t="s">
        <v>114</v>
      </c>
      <c r="C23" s="83" t="s">
        <v>158</v>
      </c>
      <c r="D23" s="86" t="s">
        <v>159</v>
      </c>
      <c r="E23" s="85"/>
      <c r="F23" s="85"/>
      <c r="G23" s="85"/>
      <c r="H23" s="79"/>
      <c r="I23" s="79"/>
      <c r="J23" s="1"/>
      <c r="K23"/>
      <c r="L23"/>
      <c r="M23"/>
      <c r="N23"/>
      <c r="O23"/>
      <c r="P23"/>
      <c r="Q23"/>
      <c r="R23"/>
      <c r="S23"/>
      <c r="T23"/>
      <c r="U23"/>
      <c r="V23"/>
    </row>
    <row r="24" spans="1:22" s="53" customFormat="1" ht="49.5" customHeight="1">
      <c r="A24" s="81" t="s">
        <v>160</v>
      </c>
      <c r="B24" s="68" t="s">
        <v>114</v>
      </c>
      <c r="C24" s="75" t="s">
        <v>161</v>
      </c>
      <c r="D24" s="82" t="s">
        <v>100</v>
      </c>
      <c r="E24" s="85"/>
      <c r="F24" s="85"/>
      <c r="G24" s="85"/>
      <c r="H24" s="79"/>
      <c r="I24" s="79"/>
      <c r="J24" s="1"/>
      <c r="K24"/>
      <c r="L24"/>
      <c r="M24"/>
      <c r="N24"/>
      <c r="O24"/>
      <c r="P24"/>
      <c r="Q24"/>
      <c r="R24"/>
      <c r="S24"/>
      <c r="T24"/>
      <c r="U24"/>
      <c r="V24"/>
    </row>
    <row r="25" spans="1:22" s="53" customFormat="1" ht="42" customHeight="1">
      <c r="A25" s="81" t="s">
        <v>162</v>
      </c>
      <c r="B25" s="68" t="s">
        <v>114</v>
      </c>
      <c r="C25" s="87" t="s">
        <v>163</v>
      </c>
      <c r="D25" s="88" t="s">
        <v>164</v>
      </c>
      <c r="E25" s="85"/>
      <c r="F25" s="85"/>
      <c r="G25" s="85"/>
      <c r="H25" s="79"/>
      <c r="I25" s="79"/>
      <c r="J25" s="1"/>
      <c r="K25"/>
      <c r="L25"/>
      <c r="M25"/>
      <c r="N25"/>
      <c r="O25"/>
      <c r="P25"/>
      <c r="Q25"/>
      <c r="R25"/>
      <c r="S25"/>
      <c r="T25"/>
      <c r="U25"/>
      <c r="V25"/>
    </row>
    <row r="26" spans="1:22" s="53" customFormat="1" ht="55.5" customHeight="1">
      <c r="A26" s="81" t="s">
        <v>165</v>
      </c>
      <c r="B26" s="68" t="s">
        <v>114</v>
      </c>
      <c r="C26" s="87" t="s">
        <v>166</v>
      </c>
      <c r="D26" s="88" t="s">
        <v>94</v>
      </c>
      <c r="E26" s="85"/>
      <c r="F26" s="85"/>
      <c r="G26" s="85"/>
      <c r="H26" s="79"/>
      <c r="I26" s="79"/>
      <c r="J26" s="1"/>
      <c r="K26"/>
      <c r="L26"/>
      <c r="M26"/>
      <c r="N26"/>
      <c r="O26"/>
      <c r="P26"/>
      <c r="Q26"/>
      <c r="R26"/>
      <c r="S26"/>
      <c r="T26"/>
      <c r="U26"/>
      <c r="V26"/>
    </row>
    <row r="27" spans="1:22" s="53" customFormat="1" ht="55.5" customHeight="1">
      <c r="A27" s="81" t="s">
        <v>167</v>
      </c>
      <c r="B27" s="68" t="s">
        <v>114</v>
      </c>
      <c r="C27" s="87" t="s">
        <v>168</v>
      </c>
      <c r="D27" s="89" t="s">
        <v>169</v>
      </c>
      <c r="E27" s="85"/>
      <c r="F27" s="85"/>
      <c r="G27" s="85"/>
      <c r="H27" s="79"/>
      <c r="I27" s="79"/>
      <c r="J27" s="1"/>
      <c r="K27"/>
      <c r="L27"/>
      <c r="M27"/>
      <c r="N27"/>
      <c r="O27"/>
      <c r="P27"/>
      <c r="Q27"/>
      <c r="R27"/>
      <c r="S27"/>
      <c r="T27"/>
      <c r="U27"/>
      <c r="V27"/>
    </row>
    <row r="28" spans="1:22" s="53" customFormat="1" ht="55.5" customHeight="1">
      <c r="A28" s="81" t="s">
        <v>170</v>
      </c>
      <c r="B28" s="68" t="s">
        <v>114</v>
      </c>
      <c r="C28" s="87" t="s">
        <v>171</v>
      </c>
      <c r="D28" s="89" t="s">
        <v>96</v>
      </c>
      <c r="E28" s="85"/>
      <c r="F28" s="85"/>
      <c r="G28" s="85"/>
      <c r="H28" s="79"/>
      <c r="I28" s="79"/>
      <c r="J28" s="1"/>
      <c r="K28"/>
      <c r="L28"/>
      <c r="M28"/>
      <c r="N28"/>
      <c r="O28"/>
      <c r="P28"/>
      <c r="Q28"/>
      <c r="R28"/>
      <c r="S28"/>
      <c r="T28"/>
      <c r="U28"/>
      <c r="V28"/>
    </row>
    <row r="29" spans="1:22" s="53" customFormat="1" ht="55.5" customHeight="1">
      <c r="A29" s="81" t="s">
        <v>172</v>
      </c>
      <c r="B29" s="68" t="s">
        <v>114</v>
      </c>
      <c r="C29" s="87" t="s">
        <v>173</v>
      </c>
      <c r="D29" s="89" t="s">
        <v>80</v>
      </c>
      <c r="E29" s="85"/>
      <c r="F29" s="85"/>
      <c r="G29" s="85"/>
      <c r="H29" s="79"/>
      <c r="I29" s="79"/>
      <c r="J29" s="1"/>
      <c r="K29"/>
      <c r="L29"/>
      <c r="M29"/>
      <c r="N29"/>
      <c r="O29"/>
      <c r="P29"/>
      <c r="Q29"/>
      <c r="R29"/>
      <c r="S29"/>
      <c r="T29"/>
      <c r="U29"/>
      <c r="V29"/>
    </row>
    <row r="30" spans="1:22" s="53" customFormat="1" ht="55.5" customHeight="1">
      <c r="A30" s="81" t="s">
        <v>174</v>
      </c>
      <c r="B30" s="68" t="s">
        <v>114</v>
      </c>
      <c r="C30" s="87" t="s">
        <v>175</v>
      </c>
      <c r="D30" s="89" t="s">
        <v>82</v>
      </c>
      <c r="E30" s="85"/>
      <c r="F30" s="85"/>
      <c r="G30" s="85"/>
      <c r="H30" s="79"/>
      <c r="I30" s="79"/>
      <c r="J30" s="1"/>
      <c r="K30"/>
      <c r="L30"/>
      <c r="M30"/>
      <c r="N30"/>
      <c r="O30"/>
      <c r="P30"/>
      <c r="Q30"/>
      <c r="R30"/>
      <c r="S30"/>
      <c r="T30"/>
      <c r="U30"/>
      <c r="V30"/>
    </row>
    <row r="31" spans="1:7" ht="12.75">
      <c r="A31" s="1"/>
      <c r="B31" s="1"/>
      <c r="C31" s="52"/>
      <c r="D31" s="52"/>
      <c r="E31" s="52"/>
      <c r="F31" s="52"/>
      <c r="G31" s="52"/>
    </row>
  </sheetData>
  <mergeCells count="5">
    <mergeCell ref="D3:F3"/>
    <mergeCell ref="D4:G4"/>
    <mergeCell ref="C5:D5"/>
    <mergeCell ref="J7:K7"/>
    <mergeCell ref="C8:D8"/>
  </mergeCells>
  <printOptions/>
  <pageMargins left="1.0361111111111112" right="0.75" top="1" bottom="1" header="0.5118055555555555" footer="0.5118055555555555"/>
  <pageSetup horizontalDpi="300" verticalDpi="300" orientation="portrait" paperSize="9" scale="80"/>
</worksheet>
</file>

<file path=xl/worksheets/sheet3.xml><?xml version="1.0" encoding="utf-8"?>
<worksheet xmlns="http://schemas.openxmlformats.org/spreadsheetml/2006/main" xmlns:r="http://schemas.openxmlformats.org/officeDocument/2006/relationships">
  <dimension ref="A2:N234"/>
  <sheetViews>
    <sheetView zoomScaleSheetLayoutView="75" workbookViewId="0" topLeftCell="A1">
      <selection activeCell="A2" sqref="A2"/>
    </sheetView>
  </sheetViews>
  <sheetFormatPr defaultColWidth="9.00390625" defaultRowHeight="12.75"/>
  <cols>
    <col min="1" max="1" width="45.875" style="90" customWidth="1"/>
    <col min="2" max="2" width="0" style="90" hidden="1" customWidth="1"/>
    <col min="3" max="3" width="7.75390625" style="91" customWidth="1"/>
    <col min="4" max="4" width="7.25390625" style="91" customWidth="1"/>
    <col min="5" max="5" width="9.00390625" style="91" customWidth="1"/>
    <col min="6" max="6" width="7.25390625" style="91" customWidth="1"/>
    <col min="7" max="7" width="12.25390625" style="91" customWidth="1"/>
    <col min="8" max="8" width="11.125" style="0" customWidth="1"/>
    <col min="9" max="9" width="10.125" style="0" customWidth="1"/>
    <col min="10" max="10" width="9.25390625" style="0" customWidth="1"/>
  </cols>
  <sheetData>
    <row r="2" spans="3:10" ht="12.75" customHeight="1">
      <c r="C2" s="50" t="s">
        <v>176</v>
      </c>
      <c r="D2" s="50"/>
      <c r="E2" s="50"/>
      <c r="F2" s="50"/>
      <c r="G2" s="50"/>
      <c r="H2" s="49"/>
      <c r="J2" s="92"/>
    </row>
    <row r="3" spans="3:7" ht="51.75" customHeight="1">
      <c r="C3" s="50" t="s">
        <v>177</v>
      </c>
      <c r="D3" s="50"/>
      <c r="E3" s="50"/>
      <c r="F3" s="50"/>
      <c r="G3" s="50"/>
    </row>
    <row r="4" spans="3:7" ht="56.25" customHeight="1">
      <c r="C4" s="50" t="s">
        <v>178</v>
      </c>
      <c r="D4" s="50"/>
      <c r="E4" s="50"/>
      <c r="F4" s="50"/>
      <c r="G4" s="50"/>
    </row>
    <row r="5" spans="4:7" ht="12.75" customHeight="1">
      <c r="D5" s="93"/>
      <c r="E5" s="93"/>
      <c r="F5" s="93"/>
      <c r="G5" s="93"/>
    </row>
    <row r="6" spans="1:8" ht="38.25" customHeight="1">
      <c r="A6" s="94" t="s">
        <v>179</v>
      </c>
      <c r="B6" s="94"/>
      <c r="C6" s="94"/>
      <c r="D6" s="94"/>
      <c r="E6" s="94"/>
      <c r="F6" s="94"/>
      <c r="G6" s="94"/>
      <c r="H6" s="95"/>
    </row>
    <row r="7" ht="12.75">
      <c r="G7" s="90"/>
    </row>
    <row r="8" spans="1:9" ht="23.25">
      <c r="A8" s="96" t="s">
        <v>180</v>
      </c>
      <c r="B8" s="96"/>
      <c r="C8" s="97" t="s">
        <v>181</v>
      </c>
      <c r="D8" s="97" t="s">
        <v>182</v>
      </c>
      <c r="E8" s="97" t="s">
        <v>183</v>
      </c>
      <c r="F8" s="97" t="s">
        <v>184</v>
      </c>
      <c r="G8" s="98" t="s">
        <v>185</v>
      </c>
      <c r="H8" s="99"/>
      <c r="I8" s="99"/>
    </row>
    <row r="9" spans="1:9" ht="12.75">
      <c r="A9" s="100" t="s">
        <v>186</v>
      </c>
      <c r="B9" s="100"/>
      <c r="C9" s="101" t="s">
        <v>187</v>
      </c>
      <c r="D9" s="101"/>
      <c r="E9" s="101"/>
      <c r="F9" s="101"/>
      <c r="G9" s="102">
        <f>G10+G14+G22+G42+G46</f>
        <v>11830</v>
      </c>
      <c r="H9" s="103"/>
      <c r="I9" s="103"/>
    </row>
    <row r="10" spans="1:9" ht="37.5" customHeight="1">
      <c r="A10" s="104" t="s">
        <v>188</v>
      </c>
      <c r="B10" s="105"/>
      <c r="C10" s="106" t="s">
        <v>187</v>
      </c>
      <c r="D10" s="106" t="s">
        <v>189</v>
      </c>
      <c r="E10" s="106"/>
      <c r="F10" s="106"/>
      <c r="G10" s="107">
        <f>SUM(G11)</f>
        <v>1483</v>
      </c>
      <c r="H10" s="103"/>
      <c r="I10" s="103"/>
    </row>
    <row r="11" spans="1:9" ht="52.5" customHeight="1">
      <c r="A11" s="108" t="s">
        <v>190</v>
      </c>
      <c r="B11" s="109"/>
      <c r="C11" s="110" t="s">
        <v>187</v>
      </c>
      <c r="D11" s="110" t="s">
        <v>189</v>
      </c>
      <c r="E11" s="110" t="s">
        <v>191</v>
      </c>
      <c r="F11" s="110"/>
      <c r="G11" s="111">
        <f>SUM(G12)</f>
        <v>1483</v>
      </c>
      <c r="H11" s="103"/>
      <c r="I11" s="103"/>
    </row>
    <row r="12" spans="1:9" ht="12.75">
      <c r="A12" s="109" t="s">
        <v>192</v>
      </c>
      <c r="B12" s="109"/>
      <c r="C12" s="110" t="s">
        <v>187</v>
      </c>
      <c r="D12" s="110" t="s">
        <v>189</v>
      </c>
      <c r="E12" s="110" t="s">
        <v>193</v>
      </c>
      <c r="F12" s="110"/>
      <c r="G12" s="111">
        <f>SUM(G13)</f>
        <v>1483</v>
      </c>
      <c r="H12" s="103"/>
      <c r="I12" s="103"/>
    </row>
    <row r="13" spans="1:9" ht="23.25">
      <c r="A13" s="112" t="s">
        <v>194</v>
      </c>
      <c r="B13" s="112"/>
      <c r="C13" s="113" t="s">
        <v>187</v>
      </c>
      <c r="D13" s="113" t="s">
        <v>189</v>
      </c>
      <c r="E13" s="113" t="s">
        <v>193</v>
      </c>
      <c r="F13" s="113" t="s">
        <v>195</v>
      </c>
      <c r="G13" s="114">
        <v>1483</v>
      </c>
      <c r="H13" s="103"/>
      <c r="I13" s="103"/>
    </row>
    <row r="14" spans="1:9" ht="45.75">
      <c r="A14" s="105" t="s">
        <v>196</v>
      </c>
      <c r="B14" s="105"/>
      <c r="C14" s="115" t="s">
        <v>187</v>
      </c>
      <c r="D14" s="116" t="s">
        <v>197</v>
      </c>
      <c r="E14" s="116"/>
      <c r="F14" s="116"/>
      <c r="G14" s="117">
        <f>G15+G18</f>
        <v>40</v>
      </c>
      <c r="H14" s="103"/>
      <c r="I14" s="103"/>
    </row>
    <row r="15" spans="1:9" ht="45.75">
      <c r="A15" s="108" t="s">
        <v>190</v>
      </c>
      <c r="B15" s="109"/>
      <c r="C15" s="118" t="s">
        <v>187</v>
      </c>
      <c r="D15" s="119" t="s">
        <v>197</v>
      </c>
      <c r="E15" s="119" t="s">
        <v>191</v>
      </c>
      <c r="F15" s="120"/>
      <c r="G15" s="121">
        <v>30</v>
      </c>
      <c r="H15" s="103"/>
      <c r="I15" s="103"/>
    </row>
    <row r="16" spans="1:9" s="123" customFormat="1" ht="12.75">
      <c r="A16" s="109" t="s">
        <v>198</v>
      </c>
      <c r="B16" s="109"/>
      <c r="C16" s="118" t="s">
        <v>187</v>
      </c>
      <c r="D16" s="119" t="s">
        <v>197</v>
      </c>
      <c r="E16" s="119" t="s">
        <v>199</v>
      </c>
      <c r="F16" s="119"/>
      <c r="G16" s="122">
        <f>SUM(G17)</f>
        <v>30</v>
      </c>
      <c r="H16" s="103"/>
      <c r="I16" s="103"/>
    </row>
    <row r="17" spans="1:9" ht="28.5" customHeight="1">
      <c r="A17" s="112" t="s">
        <v>194</v>
      </c>
      <c r="B17" s="112"/>
      <c r="C17" s="113" t="s">
        <v>187</v>
      </c>
      <c r="D17" s="113" t="s">
        <v>197</v>
      </c>
      <c r="E17" s="113" t="s">
        <v>199</v>
      </c>
      <c r="F17" s="113" t="s">
        <v>195</v>
      </c>
      <c r="G17" s="124">
        <v>30</v>
      </c>
      <c r="H17" s="103"/>
      <c r="I17" s="103"/>
    </row>
    <row r="18" spans="1:9" ht="33.75" customHeight="1">
      <c r="A18" s="109" t="s">
        <v>200</v>
      </c>
      <c r="B18" s="109"/>
      <c r="C18" s="110" t="s">
        <v>187</v>
      </c>
      <c r="D18" s="110" t="s">
        <v>197</v>
      </c>
      <c r="E18" s="110" t="s">
        <v>201</v>
      </c>
      <c r="F18" s="113"/>
      <c r="G18" s="122">
        <f>G21</f>
        <v>10</v>
      </c>
      <c r="H18" s="103"/>
      <c r="I18" s="103"/>
    </row>
    <row r="19" spans="1:9" ht="71.25" customHeight="1">
      <c r="A19" s="109" t="s">
        <v>202</v>
      </c>
      <c r="B19" s="112"/>
      <c r="C19" s="110" t="s">
        <v>187</v>
      </c>
      <c r="D19" s="110" t="s">
        <v>197</v>
      </c>
      <c r="E19" s="125" t="s">
        <v>203</v>
      </c>
      <c r="F19" s="113"/>
      <c r="G19" s="122">
        <f>SUM(G20)</f>
        <v>10</v>
      </c>
      <c r="H19" s="103"/>
      <c r="I19" s="103"/>
    </row>
    <row r="20" spans="1:9" ht="69" customHeight="1">
      <c r="A20" s="126" t="s">
        <v>204</v>
      </c>
      <c r="B20" s="112"/>
      <c r="C20" s="125" t="s">
        <v>187</v>
      </c>
      <c r="D20" s="125" t="s">
        <v>197</v>
      </c>
      <c r="E20" s="125" t="s">
        <v>205</v>
      </c>
      <c r="F20" s="125"/>
      <c r="G20" s="127">
        <f>G21</f>
        <v>10</v>
      </c>
      <c r="H20" s="103"/>
      <c r="I20" s="103"/>
    </row>
    <row r="21" spans="1:9" ht="21.75" customHeight="1">
      <c r="A21" s="128" t="s">
        <v>90</v>
      </c>
      <c r="B21" s="112"/>
      <c r="C21" s="113" t="s">
        <v>187</v>
      </c>
      <c r="D21" s="113" t="s">
        <v>197</v>
      </c>
      <c r="E21" s="113" t="s">
        <v>205</v>
      </c>
      <c r="F21" s="113" t="s">
        <v>206</v>
      </c>
      <c r="G21" s="124">
        <v>10</v>
      </c>
      <c r="H21" s="103"/>
      <c r="I21" s="103"/>
    </row>
    <row r="22" spans="1:9" ht="51.75" customHeight="1">
      <c r="A22" s="104" t="s">
        <v>207</v>
      </c>
      <c r="B22" s="104"/>
      <c r="C22" s="129" t="s">
        <v>187</v>
      </c>
      <c r="D22" s="129" t="s">
        <v>208</v>
      </c>
      <c r="E22" s="129"/>
      <c r="F22" s="129"/>
      <c r="G22" s="130">
        <f>SUM(G23,G34)</f>
        <v>10055</v>
      </c>
      <c r="H22" s="131"/>
      <c r="I22" s="132"/>
    </row>
    <row r="23" spans="1:9" ht="51.75" customHeight="1">
      <c r="A23" s="108" t="s">
        <v>190</v>
      </c>
      <c r="B23" s="108"/>
      <c r="C23" s="133" t="s">
        <v>187</v>
      </c>
      <c r="D23" s="133" t="s">
        <v>208</v>
      </c>
      <c r="E23" s="133" t="s">
        <v>191</v>
      </c>
      <c r="F23" s="133"/>
      <c r="G23" s="134">
        <f>SUM(G24,G29)</f>
        <v>9758</v>
      </c>
      <c r="H23" s="131"/>
      <c r="I23" s="132"/>
    </row>
    <row r="24" spans="1:9" s="123" customFormat="1" ht="12.75">
      <c r="A24" s="108" t="s">
        <v>198</v>
      </c>
      <c r="B24" s="108"/>
      <c r="C24" s="133" t="s">
        <v>187</v>
      </c>
      <c r="D24" s="133" t="s">
        <v>208</v>
      </c>
      <c r="E24" s="133" t="s">
        <v>199</v>
      </c>
      <c r="F24" s="133"/>
      <c r="G24" s="134">
        <f>SUM(G27,G25)</f>
        <v>9677</v>
      </c>
      <c r="H24" s="135"/>
      <c r="I24" s="132"/>
    </row>
    <row r="25" spans="1:9" s="123" customFormat="1" ht="25.5" customHeight="1">
      <c r="A25" s="108" t="s">
        <v>209</v>
      </c>
      <c r="B25" s="108"/>
      <c r="C25" s="133" t="s">
        <v>187</v>
      </c>
      <c r="D25" s="133" t="s">
        <v>208</v>
      </c>
      <c r="E25" s="133" t="s">
        <v>210</v>
      </c>
      <c r="F25" s="133"/>
      <c r="G25" s="134">
        <f>SUM(G26)</f>
        <v>400</v>
      </c>
      <c r="H25" s="135"/>
      <c r="I25" s="132"/>
    </row>
    <row r="26" spans="1:9" s="123" customFormat="1" ht="23.25">
      <c r="A26" s="136" t="s">
        <v>194</v>
      </c>
      <c r="B26" s="108"/>
      <c r="C26" s="137" t="s">
        <v>187</v>
      </c>
      <c r="D26" s="137" t="s">
        <v>208</v>
      </c>
      <c r="E26" s="137" t="s">
        <v>210</v>
      </c>
      <c r="F26" s="137" t="s">
        <v>195</v>
      </c>
      <c r="G26" s="138">
        <v>400</v>
      </c>
      <c r="H26" s="135"/>
      <c r="I26" s="132"/>
    </row>
    <row r="27" spans="1:9" ht="26.25" customHeight="1">
      <c r="A27" s="108" t="s">
        <v>211</v>
      </c>
      <c r="B27" s="108"/>
      <c r="C27" s="133" t="s">
        <v>187</v>
      </c>
      <c r="D27" s="133" t="s">
        <v>208</v>
      </c>
      <c r="E27" s="133" t="s">
        <v>212</v>
      </c>
      <c r="F27" s="133"/>
      <c r="G27" s="134">
        <f>SUM(G28)</f>
        <v>9277</v>
      </c>
      <c r="H27" s="131"/>
      <c r="I27" s="132"/>
    </row>
    <row r="28" spans="1:9" ht="23.25">
      <c r="A28" s="136" t="s">
        <v>194</v>
      </c>
      <c r="B28" s="136"/>
      <c r="C28" s="137" t="s">
        <v>187</v>
      </c>
      <c r="D28" s="137" t="s">
        <v>208</v>
      </c>
      <c r="E28" s="137" t="s">
        <v>212</v>
      </c>
      <c r="F28" s="137" t="s">
        <v>195</v>
      </c>
      <c r="G28" s="138">
        <v>9277</v>
      </c>
      <c r="H28" s="131"/>
      <c r="I28" s="132"/>
    </row>
    <row r="29" spans="1:9" ht="23.25">
      <c r="A29" s="108" t="s">
        <v>213</v>
      </c>
      <c r="B29" s="108"/>
      <c r="C29" s="133" t="s">
        <v>187</v>
      </c>
      <c r="D29" s="133" t="s">
        <v>208</v>
      </c>
      <c r="E29" s="133" t="s">
        <v>214</v>
      </c>
      <c r="F29" s="133"/>
      <c r="G29" s="122">
        <f>SUM(G30,G32)</f>
        <v>81</v>
      </c>
      <c r="H29" s="131"/>
      <c r="I29" s="132"/>
    </row>
    <row r="30" spans="1:9" ht="23.25">
      <c r="A30" s="108" t="s">
        <v>215</v>
      </c>
      <c r="B30" s="108"/>
      <c r="C30" s="133" t="s">
        <v>187</v>
      </c>
      <c r="D30" s="133" t="s">
        <v>208</v>
      </c>
      <c r="E30" s="133" t="s">
        <v>216</v>
      </c>
      <c r="F30" s="133"/>
      <c r="G30" s="122">
        <f>SUM(G31)</f>
        <v>80</v>
      </c>
      <c r="H30" s="131"/>
      <c r="I30" s="132"/>
    </row>
    <row r="31" spans="1:9" ht="23.25">
      <c r="A31" s="136" t="s">
        <v>194</v>
      </c>
      <c r="B31" s="136"/>
      <c r="C31" s="137" t="s">
        <v>187</v>
      </c>
      <c r="D31" s="137" t="s">
        <v>208</v>
      </c>
      <c r="E31" s="137" t="s">
        <v>216</v>
      </c>
      <c r="F31" s="137" t="s">
        <v>195</v>
      </c>
      <c r="G31" s="124">
        <v>80</v>
      </c>
      <c r="H31" s="131"/>
      <c r="I31" s="132"/>
    </row>
    <row r="32" spans="1:9" ht="23.25">
      <c r="A32" s="139" t="s">
        <v>217</v>
      </c>
      <c r="B32" s="136"/>
      <c r="C32" s="133" t="s">
        <v>187</v>
      </c>
      <c r="D32" s="133" t="s">
        <v>208</v>
      </c>
      <c r="E32" s="133" t="s">
        <v>218</v>
      </c>
      <c r="F32" s="137"/>
      <c r="G32" s="122">
        <f>SUM(G33)</f>
        <v>1</v>
      </c>
      <c r="H32" s="131"/>
      <c r="I32" s="132"/>
    </row>
    <row r="33" spans="1:9" ht="27.75" customHeight="1">
      <c r="A33" s="140" t="s">
        <v>194</v>
      </c>
      <c r="B33" s="136"/>
      <c r="C33" s="137" t="s">
        <v>187</v>
      </c>
      <c r="D33" s="137" t="s">
        <v>208</v>
      </c>
      <c r="E33" s="137" t="s">
        <v>218</v>
      </c>
      <c r="F33" s="137" t="s">
        <v>195</v>
      </c>
      <c r="G33" s="124">
        <v>1</v>
      </c>
      <c r="H33" s="131"/>
      <c r="I33" s="132"/>
    </row>
    <row r="34" spans="1:9" s="142" customFormat="1" ht="21" customHeight="1">
      <c r="A34" s="109" t="s">
        <v>200</v>
      </c>
      <c r="B34" s="105"/>
      <c r="C34" s="110" t="s">
        <v>187</v>
      </c>
      <c r="D34" s="110" t="s">
        <v>208</v>
      </c>
      <c r="E34" s="110" t="s">
        <v>201</v>
      </c>
      <c r="F34" s="106"/>
      <c r="G34" s="111">
        <f>SUM(G35)</f>
        <v>297</v>
      </c>
      <c r="H34" s="141"/>
      <c r="I34" s="141"/>
    </row>
    <row r="35" spans="1:9" s="142" customFormat="1" ht="66" customHeight="1">
      <c r="A35" s="109" t="s">
        <v>202</v>
      </c>
      <c r="B35" s="109"/>
      <c r="C35" s="110" t="s">
        <v>187</v>
      </c>
      <c r="D35" s="110" t="s">
        <v>208</v>
      </c>
      <c r="E35" s="110" t="s">
        <v>203</v>
      </c>
      <c r="F35" s="110"/>
      <c r="G35" s="111">
        <f>SUM(G36,G38,G40)</f>
        <v>297</v>
      </c>
      <c r="H35" s="141"/>
      <c r="I35" s="141"/>
    </row>
    <row r="36" spans="1:9" s="123" customFormat="1" ht="53.25" customHeight="1">
      <c r="A36" s="109" t="s">
        <v>219</v>
      </c>
      <c r="B36" s="109"/>
      <c r="C36" s="110" t="s">
        <v>187</v>
      </c>
      <c r="D36" s="110" t="s">
        <v>208</v>
      </c>
      <c r="E36" s="110" t="s">
        <v>220</v>
      </c>
      <c r="F36" s="110"/>
      <c r="G36" s="111">
        <f>SUM(G37)</f>
        <v>264</v>
      </c>
      <c r="H36" s="143"/>
      <c r="I36" s="143"/>
    </row>
    <row r="37" spans="1:9" s="123" customFormat="1" ht="18.75" customHeight="1">
      <c r="A37" s="112" t="s">
        <v>221</v>
      </c>
      <c r="B37" s="109"/>
      <c r="C37" s="137" t="s">
        <v>187</v>
      </c>
      <c r="D37" s="137" t="s">
        <v>208</v>
      </c>
      <c r="E37" s="113" t="s">
        <v>220</v>
      </c>
      <c r="F37" s="113" t="s">
        <v>206</v>
      </c>
      <c r="G37" s="114">
        <v>264</v>
      </c>
      <c r="H37" s="143"/>
      <c r="I37" s="143"/>
    </row>
    <row r="38" spans="1:9" s="123" customFormat="1" ht="68.25" customHeight="1">
      <c r="A38" s="108" t="s">
        <v>222</v>
      </c>
      <c r="B38" s="109"/>
      <c r="C38" s="110" t="s">
        <v>187</v>
      </c>
      <c r="D38" s="110" t="s">
        <v>208</v>
      </c>
      <c r="E38" s="110" t="s">
        <v>223</v>
      </c>
      <c r="F38" s="110"/>
      <c r="G38" s="111">
        <f>SUM(G39)</f>
        <v>16</v>
      </c>
      <c r="H38" s="143"/>
      <c r="I38" s="143"/>
    </row>
    <row r="39" spans="1:9" s="142" customFormat="1" ht="19.5" customHeight="1">
      <c r="A39" s="112" t="s">
        <v>221</v>
      </c>
      <c r="B39" s="112"/>
      <c r="C39" s="113" t="s">
        <v>187</v>
      </c>
      <c r="D39" s="137" t="s">
        <v>208</v>
      </c>
      <c r="E39" s="113" t="s">
        <v>223</v>
      </c>
      <c r="F39" s="113" t="s">
        <v>206</v>
      </c>
      <c r="G39" s="114">
        <v>16</v>
      </c>
      <c r="H39" s="141"/>
      <c r="I39" s="141"/>
    </row>
    <row r="40" spans="1:9" s="142" customFormat="1" ht="99" customHeight="1">
      <c r="A40" s="144" t="s">
        <v>224</v>
      </c>
      <c r="B40" s="112"/>
      <c r="C40" s="110" t="s">
        <v>187</v>
      </c>
      <c r="D40" s="110" t="s">
        <v>208</v>
      </c>
      <c r="E40" s="110" t="s">
        <v>225</v>
      </c>
      <c r="F40" s="113"/>
      <c r="G40" s="111">
        <f>SUM(G41)</f>
        <v>17</v>
      </c>
      <c r="H40" s="141"/>
      <c r="I40" s="141"/>
    </row>
    <row r="41" spans="1:9" s="142" customFormat="1" ht="19.5" customHeight="1">
      <c r="A41" s="112" t="s">
        <v>221</v>
      </c>
      <c r="B41" s="112"/>
      <c r="C41" s="113" t="s">
        <v>187</v>
      </c>
      <c r="D41" s="113" t="s">
        <v>208</v>
      </c>
      <c r="E41" s="113" t="s">
        <v>225</v>
      </c>
      <c r="F41" s="113" t="s">
        <v>206</v>
      </c>
      <c r="G41" s="114">
        <v>17</v>
      </c>
      <c r="H41" s="141"/>
      <c r="I41" s="141"/>
    </row>
    <row r="42" spans="1:9" s="142" customFormat="1" ht="19.5" customHeight="1">
      <c r="A42" s="145" t="s">
        <v>226</v>
      </c>
      <c r="B42" s="146"/>
      <c r="C42" s="147" t="s">
        <v>187</v>
      </c>
      <c r="D42" s="147" t="s">
        <v>227</v>
      </c>
      <c r="E42" s="147"/>
      <c r="F42" s="148"/>
      <c r="G42" s="149">
        <f>G45</f>
        <v>150</v>
      </c>
      <c r="H42" s="141"/>
      <c r="I42" s="141"/>
    </row>
    <row r="43" spans="1:9" s="142" customFormat="1" ht="19.5" customHeight="1">
      <c r="A43" s="144" t="s">
        <v>226</v>
      </c>
      <c r="B43" s="146"/>
      <c r="C43" s="125" t="s">
        <v>187</v>
      </c>
      <c r="D43" s="125" t="s">
        <v>227</v>
      </c>
      <c r="E43" s="125" t="s">
        <v>228</v>
      </c>
      <c r="F43" s="113"/>
      <c r="G43" s="150">
        <f>G45</f>
        <v>150</v>
      </c>
      <c r="H43" s="141"/>
      <c r="I43" s="141"/>
    </row>
    <row r="44" spans="1:9" s="142" customFormat="1" ht="24" customHeight="1">
      <c r="A44" s="144" t="s">
        <v>229</v>
      </c>
      <c r="B44" s="144"/>
      <c r="C44" s="125" t="s">
        <v>187</v>
      </c>
      <c r="D44" s="125" t="s">
        <v>227</v>
      </c>
      <c r="E44" s="125" t="s">
        <v>230</v>
      </c>
      <c r="F44" s="113"/>
      <c r="G44" s="150">
        <f>G45</f>
        <v>150</v>
      </c>
      <c r="H44" s="141"/>
      <c r="I44" s="141"/>
    </row>
    <row r="45" spans="1:9" s="142" customFormat="1" ht="24" customHeight="1">
      <c r="A45" s="112" t="s">
        <v>231</v>
      </c>
      <c r="B45" s="112"/>
      <c r="C45" s="113" t="s">
        <v>187</v>
      </c>
      <c r="D45" s="113" t="s">
        <v>227</v>
      </c>
      <c r="E45" s="113" t="s">
        <v>230</v>
      </c>
      <c r="F45" s="113" t="s">
        <v>232</v>
      </c>
      <c r="G45" s="114">
        <v>150</v>
      </c>
      <c r="H45" s="141"/>
      <c r="I45" s="141"/>
    </row>
    <row r="46" spans="1:9" s="142" customFormat="1" ht="19.5" customHeight="1">
      <c r="A46" s="145" t="s">
        <v>233</v>
      </c>
      <c r="B46" s="145"/>
      <c r="C46" s="147" t="s">
        <v>187</v>
      </c>
      <c r="D46" s="147" t="s">
        <v>234</v>
      </c>
      <c r="E46" s="147"/>
      <c r="F46" s="147"/>
      <c r="G46" s="149">
        <f>G47+G51</f>
        <v>102</v>
      </c>
      <c r="H46" s="141"/>
      <c r="I46" s="141"/>
    </row>
    <row r="47" spans="1:9" s="142" customFormat="1" ht="37.5" customHeight="1">
      <c r="A47" s="109" t="s">
        <v>235</v>
      </c>
      <c r="B47" s="112"/>
      <c r="C47" s="110" t="s">
        <v>187</v>
      </c>
      <c r="D47" s="110" t="s">
        <v>234</v>
      </c>
      <c r="E47" s="110" t="s">
        <v>236</v>
      </c>
      <c r="F47" s="113"/>
      <c r="G47" s="111">
        <f>SUM(G48)</f>
        <v>100</v>
      </c>
      <c r="H47" s="141"/>
      <c r="I47" s="141"/>
    </row>
    <row r="48" spans="1:9" s="123" customFormat="1" ht="42.75" customHeight="1">
      <c r="A48" s="109" t="s">
        <v>237</v>
      </c>
      <c r="B48" s="109"/>
      <c r="C48" s="110" t="s">
        <v>187</v>
      </c>
      <c r="D48" s="110" t="s">
        <v>234</v>
      </c>
      <c r="E48" s="110" t="s">
        <v>238</v>
      </c>
      <c r="F48" s="110"/>
      <c r="G48" s="111">
        <f>SUM(G49)</f>
        <v>100</v>
      </c>
      <c r="H48" s="143"/>
      <c r="I48" s="143"/>
    </row>
    <row r="49" spans="1:14" s="123" customFormat="1" ht="27.75" customHeight="1">
      <c r="A49" s="108" t="s">
        <v>239</v>
      </c>
      <c r="B49" s="108"/>
      <c r="C49" s="133" t="s">
        <v>187</v>
      </c>
      <c r="D49" s="133" t="s">
        <v>234</v>
      </c>
      <c r="E49" s="133" t="s">
        <v>240</v>
      </c>
      <c r="F49" s="133"/>
      <c r="G49" s="134">
        <f>SUM(G50)</f>
        <v>100</v>
      </c>
      <c r="H49" s="143"/>
      <c r="I49" s="151"/>
      <c r="J49" s="152"/>
      <c r="K49" s="152"/>
      <c r="L49" s="152"/>
      <c r="M49" s="152"/>
      <c r="N49" s="152"/>
    </row>
    <row r="50" spans="1:9" s="142" customFormat="1" ht="25.5" customHeight="1">
      <c r="A50" s="112" t="s">
        <v>194</v>
      </c>
      <c r="B50" s="112"/>
      <c r="C50" s="113" t="s">
        <v>187</v>
      </c>
      <c r="D50" s="113" t="s">
        <v>234</v>
      </c>
      <c r="E50" s="113" t="s">
        <v>240</v>
      </c>
      <c r="F50" s="113" t="s">
        <v>195</v>
      </c>
      <c r="G50" s="114">
        <v>100</v>
      </c>
      <c r="H50" s="141"/>
      <c r="I50" s="141"/>
    </row>
    <row r="51" spans="1:9" s="142" customFormat="1" ht="25.5" customHeight="1">
      <c r="A51" s="144" t="s">
        <v>241</v>
      </c>
      <c r="B51" s="144"/>
      <c r="C51" s="125" t="s">
        <v>187</v>
      </c>
      <c r="D51" s="125" t="s">
        <v>234</v>
      </c>
      <c r="E51" s="125" t="s">
        <v>242</v>
      </c>
      <c r="F51" s="125"/>
      <c r="G51" s="150">
        <f>G54</f>
        <v>2</v>
      </c>
      <c r="H51" s="141"/>
      <c r="I51" s="141"/>
    </row>
    <row r="52" spans="1:9" s="142" customFormat="1" ht="25.5" customHeight="1">
      <c r="A52" s="144" t="s">
        <v>243</v>
      </c>
      <c r="B52" s="144"/>
      <c r="C52" s="125" t="s">
        <v>187</v>
      </c>
      <c r="D52" s="125" t="s">
        <v>234</v>
      </c>
      <c r="E52" s="125" t="s">
        <v>244</v>
      </c>
      <c r="F52" s="125"/>
      <c r="G52" s="150">
        <f>G54</f>
        <v>2</v>
      </c>
      <c r="H52" s="141"/>
      <c r="I52" s="141"/>
    </row>
    <row r="53" spans="1:9" s="142" customFormat="1" ht="25.5" customHeight="1">
      <c r="A53" s="144" t="s">
        <v>245</v>
      </c>
      <c r="B53" s="144"/>
      <c r="C53" s="125" t="s">
        <v>187</v>
      </c>
      <c r="D53" s="125" t="s">
        <v>234</v>
      </c>
      <c r="E53" s="125" t="s">
        <v>246</v>
      </c>
      <c r="F53" s="125"/>
      <c r="G53" s="150">
        <f>G54</f>
        <v>2</v>
      </c>
      <c r="H53" s="141"/>
      <c r="I53" s="141"/>
    </row>
    <row r="54" spans="1:9" s="142" customFormat="1" ht="25.5" customHeight="1">
      <c r="A54" s="112" t="s">
        <v>194</v>
      </c>
      <c r="B54" s="112"/>
      <c r="C54" s="113" t="s">
        <v>187</v>
      </c>
      <c r="D54" s="113" t="s">
        <v>234</v>
      </c>
      <c r="E54" s="113" t="s">
        <v>246</v>
      </c>
      <c r="F54" s="113" t="s">
        <v>195</v>
      </c>
      <c r="G54" s="114">
        <v>2</v>
      </c>
      <c r="H54" s="141"/>
      <c r="I54" s="141"/>
    </row>
    <row r="55" spans="1:9" s="142" customFormat="1" ht="15.75" customHeight="1">
      <c r="A55" s="112"/>
      <c r="B55" s="112"/>
      <c r="C55" s="113"/>
      <c r="D55" s="113"/>
      <c r="E55" s="113"/>
      <c r="F55" s="113"/>
      <c r="G55" s="114"/>
      <c r="H55" s="141"/>
      <c r="I55" s="141"/>
    </row>
    <row r="56" spans="1:9" s="142" customFormat="1" ht="14.25" customHeight="1">
      <c r="A56" s="153" t="s">
        <v>247</v>
      </c>
      <c r="B56" s="153"/>
      <c r="C56" s="101" t="s">
        <v>189</v>
      </c>
      <c r="D56" s="101"/>
      <c r="E56" s="101"/>
      <c r="F56" s="101"/>
      <c r="G56" s="102">
        <f>SUM(G57)</f>
        <v>455</v>
      </c>
      <c r="H56" s="141"/>
      <c r="I56" s="141"/>
    </row>
    <row r="57" spans="1:9" s="156" customFormat="1" ht="12.75">
      <c r="A57" s="154" t="s">
        <v>248</v>
      </c>
      <c r="B57" s="154"/>
      <c r="C57" s="106" t="s">
        <v>189</v>
      </c>
      <c r="D57" s="106" t="s">
        <v>197</v>
      </c>
      <c r="E57" s="106"/>
      <c r="F57" s="106"/>
      <c r="G57" s="107">
        <f>SUM(G58)</f>
        <v>455</v>
      </c>
      <c r="H57" s="155"/>
      <c r="I57" s="155"/>
    </row>
    <row r="58" spans="1:9" s="142" customFormat="1" ht="23.25">
      <c r="A58" s="109" t="s">
        <v>249</v>
      </c>
      <c r="B58" s="109"/>
      <c r="C58" s="110" t="s">
        <v>189</v>
      </c>
      <c r="D58" s="110" t="s">
        <v>197</v>
      </c>
      <c r="E58" s="110" t="s">
        <v>250</v>
      </c>
      <c r="F58" s="110"/>
      <c r="G58" s="111">
        <f>SUM(G59)</f>
        <v>455</v>
      </c>
      <c r="H58" s="141"/>
      <c r="I58" s="141"/>
    </row>
    <row r="59" spans="1:9" s="142" customFormat="1" ht="23.25">
      <c r="A59" s="109" t="s">
        <v>251</v>
      </c>
      <c r="B59" s="109"/>
      <c r="C59" s="110" t="s">
        <v>189</v>
      </c>
      <c r="D59" s="110" t="s">
        <v>197</v>
      </c>
      <c r="E59" s="110" t="s">
        <v>252</v>
      </c>
      <c r="F59" s="110"/>
      <c r="G59" s="111">
        <f>SUM(G60)</f>
        <v>455</v>
      </c>
      <c r="H59" s="141"/>
      <c r="I59" s="141"/>
    </row>
    <row r="60" spans="1:9" s="142" customFormat="1" ht="23.25">
      <c r="A60" s="112" t="s">
        <v>194</v>
      </c>
      <c r="B60" s="112"/>
      <c r="C60" s="113" t="s">
        <v>189</v>
      </c>
      <c r="D60" s="113" t="s">
        <v>197</v>
      </c>
      <c r="E60" s="113" t="s">
        <v>252</v>
      </c>
      <c r="F60" s="113" t="s">
        <v>195</v>
      </c>
      <c r="G60" s="114">
        <v>455</v>
      </c>
      <c r="H60" s="141"/>
      <c r="I60" s="141"/>
    </row>
    <row r="61" spans="1:9" s="142" customFormat="1" ht="12.75">
      <c r="A61" s="157"/>
      <c r="B61" s="157"/>
      <c r="C61" s="113"/>
      <c r="D61" s="113"/>
      <c r="E61" s="113"/>
      <c r="F61" s="113"/>
      <c r="G61" s="114"/>
      <c r="H61" s="141"/>
      <c r="I61" s="141"/>
    </row>
    <row r="62" spans="1:7" s="142" customFormat="1" ht="23.25">
      <c r="A62" s="100" t="s">
        <v>253</v>
      </c>
      <c r="B62" s="100"/>
      <c r="C62" s="101" t="s">
        <v>197</v>
      </c>
      <c r="D62" s="101"/>
      <c r="E62" s="101"/>
      <c r="F62" s="101"/>
      <c r="G62" s="102">
        <f>SUM(G63,G74)</f>
        <v>237</v>
      </c>
    </row>
    <row r="63" spans="1:7" s="142" customFormat="1" ht="42.75" customHeight="1">
      <c r="A63" s="105" t="s">
        <v>254</v>
      </c>
      <c r="B63" s="105"/>
      <c r="C63" s="158" t="s">
        <v>197</v>
      </c>
      <c r="D63" s="158" t="s">
        <v>255</v>
      </c>
      <c r="E63" s="158"/>
      <c r="F63" s="158"/>
      <c r="G63" s="159">
        <f>SUM(G64,G71)</f>
        <v>72</v>
      </c>
    </row>
    <row r="64" spans="1:7" s="142" customFormat="1" ht="34.5">
      <c r="A64" s="109" t="s">
        <v>256</v>
      </c>
      <c r="B64" s="109"/>
      <c r="C64" s="160" t="s">
        <v>197</v>
      </c>
      <c r="D64" s="160" t="s">
        <v>255</v>
      </c>
      <c r="E64" s="160" t="s">
        <v>257</v>
      </c>
      <c r="F64" s="160"/>
      <c r="G64" s="161">
        <f>SUM(G67+G69)</f>
        <v>64</v>
      </c>
    </row>
    <row r="65" spans="1:7" s="142" customFormat="1" ht="37.5" customHeight="1">
      <c r="A65" s="109" t="s">
        <v>258</v>
      </c>
      <c r="B65" s="109"/>
      <c r="C65" s="160" t="s">
        <v>197</v>
      </c>
      <c r="D65" s="160" t="s">
        <v>255</v>
      </c>
      <c r="E65" s="160" t="s">
        <v>259</v>
      </c>
      <c r="F65" s="160"/>
      <c r="G65" s="161">
        <f>G68+G70</f>
        <v>64</v>
      </c>
    </row>
    <row r="66" spans="1:7" s="142" customFormat="1" ht="12.75" hidden="1">
      <c r="A66" s="112" t="s">
        <v>194</v>
      </c>
      <c r="B66" s="112"/>
      <c r="C66" s="162" t="s">
        <v>197</v>
      </c>
      <c r="D66" s="162" t="s">
        <v>255</v>
      </c>
      <c r="E66" s="162" t="s">
        <v>259</v>
      </c>
      <c r="F66" s="162" t="s">
        <v>195</v>
      </c>
      <c r="G66" s="163">
        <v>0</v>
      </c>
    </row>
    <row r="67" spans="1:7" s="142" customFormat="1" ht="39.75" customHeight="1">
      <c r="A67" s="109" t="s">
        <v>260</v>
      </c>
      <c r="B67" s="109"/>
      <c r="C67" s="160" t="s">
        <v>197</v>
      </c>
      <c r="D67" s="160" t="s">
        <v>255</v>
      </c>
      <c r="E67" s="160" t="s">
        <v>261</v>
      </c>
      <c r="F67" s="160"/>
      <c r="G67" s="161">
        <f>SUM(G68)</f>
        <v>10</v>
      </c>
    </row>
    <row r="68" spans="1:7" s="142" customFormat="1" ht="23.25">
      <c r="A68" s="112" t="s">
        <v>194</v>
      </c>
      <c r="B68" s="112"/>
      <c r="C68" s="162" t="s">
        <v>197</v>
      </c>
      <c r="D68" s="162" t="s">
        <v>255</v>
      </c>
      <c r="E68" s="162" t="s">
        <v>261</v>
      </c>
      <c r="F68" s="162" t="s">
        <v>195</v>
      </c>
      <c r="G68" s="163">
        <v>10</v>
      </c>
    </row>
    <row r="69" spans="1:7" s="142" customFormat="1" ht="39.75" customHeight="1">
      <c r="A69" s="109" t="s">
        <v>262</v>
      </c>
      <c r="B69" s="112"/>
      <c r="C69" s="160" t="s">
        <v>197</v>
      </c>
      <c r="D69" s="160" t="s">
        <v>255</v>
      </c>
      <c r="E69" s="160" t="s">
        <v>263</v>
      </c>
      <c r="F69" s="162"/>
      <c r="G69" s="161">
        <f>SUM(G70)</f>
        <v>54</v>
      </c>
    </row>
    <row r="70" spans="1:7" s="142" customFormat="1" ht="27" customHeight="1">
      <c r="A70" s="112" t="s">
        <v>194</v>
      </c>
      <c r="B70" s="112"/>
      <c r="C70" s="162" t="s">
        <v>197</v>
      </c>
      <c r="D70" s="162" t="s">
        <v>255</v>
      </c>
      <c r="E70" s="162" t="s">
        <v>263</v>
      </c>
      <c r="F70" s="162" t="s">
        <v>195</v>
      </c>
      <c r="G70" s="163">
        <v>54</v>
      </c>
    </row>
    <row r="71" spans="1:7" s="142" customFormat="1" ht="12.75">
      <c r="A71" s="109" t="s">
        <v>264</v>
      </c>
      <c r="B71" s="112"/>
      <c r="C71" s="160" t="s">
        <v>197</v>
      </c>
      <c r="D71" s="160" t="s">
        <v>255</v>
      </c>
      <c r="E71" s="160" t="s">
        <v>265</v>
      </c>
      <c r="F71" s="160"/>
      <c r="G71" s="161">
        <f>SUM(G72)</f>
        <v>8</v>
      </c>
    </row>
    <row r="72" spans="1:7" s="142" customFormat="1" ht="23.25">
      <c r="A72" s="109" t="s">
        <v>266</v>
      </c>
      <c r="B72" s="109"/>
      <c r="C72" s="160" t="s">
        <v>197</v>
      </c>
      <c r="D72" s="160" t="s">
        <v>255</v>
      </c>
      <c r="E72" s="160" t="s">
        <v>267</v>
      </c>
      <c r="F72" s="160"/>
      <c r="G72" s="161">
        <f>SUM(G73)</f>
        <v>8</v>
      </c>
    </row>
    <row r="73" spans="1:7" s="142" customFormat="1" ht="23.25">
      <c r="A73" s="112" t="s">
        <v>194</v>
      </c>
      <c r="B73" s="112"/>
      <c r="C73" s="162" t="s">
        <v>197</v>
      </c>
      <c r="D73" s="162" t="s">
        <v>255</v>
      </c>
      <c r="E73" s="162" t="s">
        <v>267</v>
      </c>
      <c r="F73" s="162" t="s">
        <v>195</v>
      </c>
      <c r="G73" s="163">
        <v>8</v>
      </c>
    </row>
    <row r="74" spans="1:7" s="142" customFormat="1" ht="23.25">
      <c r="A74" s="105" t="s">
        <v>268</v>
      </c>
      <c r="B74" s="105"/>
      <c r="C74" s="158" t="s">
        <v>197</v>
      </c>
      <c r="D74" s="158" t="s">
        <v>269</v>
      </c>
      <c r="E74" s="158"/>
      <c r="F74" s="158"/>
      <c r="G74" s="159">
        <f>SUM(G75)</f>
        <v>165</v>
      </c>
    </row>
    <row r="75" spans="1:7" s="142" customFormat="1" ht="34.5">
      <c r="A75" s="109" t="s">
        <v>270</v>
      </c>
      <c r="B75" s="109"/>
      <c r="C75" s="160" t="s">
        <v>197</v>
      </c>
      <c r="D75" s="160" t="s">
        <v>269</v>
      </c>
      <c r="E75" s="160" t="s">
        <v>271</v>
      </c>
      <c r="F75" s="160"/>
      <c r="G75" s="161">
        <f>SUM(G76+G78)</f>
        <v>165</v>
      </c>
    </row>
    <row r="76" spans="1:7" s="142" customFormat="1" ht="12.75">
      <c r="A76" s="109" t="s">
        <v>272</v>
      </c>
      <c r="B76" s="109"/>
      <c r="C76" s="110" t="s">
        <v>197</v>
      </c>
      <c r="D76" s="110" t="s">
        <v>269</v>
      </c>
      <c r="E76" s="160" t="s">
        <v>273</v>
      </c>
      <c r="F76" s="160"/>
      <c r="G76" s="111">
        <f>SUM(G77)</f>
        <v>155</v>
      </c>
    </row>
    <row r="77" spans="1:7" s="142" customFormat="1" ht="23.25">
      <c r="A77" s="112" t="s">
        <v>194</v>
      </c>
      <c r="B77" s="112"/>
      <c r="C77" s="113" t="s">
        <v>197</v>
      </c>
      <c r="D77" s="113" t="s">
        <v>269</v>
      </c>
      <c r="E77" s="162" t="s">
        <v>273</v>
      </c>
      <c r="F77" s="162" t="s">
        <v>195</v>
      </c>
      <c r="G77" s="114">
        <v>155</v>
      </c>
    </row>
    <row r="78" spans="1:7" s="142" customFormat="1" ht="39.75" customHeight="1">
      <c r="A78" s="108" t="s">
        <v>274</v>
      </c>
      <c r="B78" s="112"/>
      <c r="C78" s="160" t="s">
        <v>197</v>
      </c>
      <c r="D78" s="160" t="s">
        <v>269</v>
      </c>
      <c r="E78" s="160" t="s">
        <v>275</v>
      </c>
      <c r="F78" s="162"/>
      <c r="G78" s="111">
        <f>SUM(G79)</f>
        <v>10</v>
      </c>
    </row>
    <row r="79" spans="1:7" s="142" customFormat="1" ht="23.25">
      <c r="A79" s="112" t="s">
        <v>194</v>
      </c>
      <c r="B79" s="112"/>
      <c r="C79" s="113" t="s">
        <v>197</v>
      </c>
      <c r="D79" s="113" t="s">
        <v>269</v>
      </c>
      <c r="E79" s="162" t="s">
        <v>275</v>
      </c>
      <c r="F79" s="162" t="s">
        <v>195</v>
      </c>
      <c r="G79" s="114">
        <v>10</v>
      </c>
    </row>
    <row r="80" spans="1:7" s="142" customFormat="1" ht="12.75">
      <c r="A80" s="105"/>
      <c r="B80" s="105"/>
      <c r="C80" s="158"/>
      <c r="D80" s="158"/>
      <c r="E80" s="158"/>
      <c r="F80" s="158"/>
      <c r="G80" s="159"/>
    </row>
    <row r="81" spans="1:7" s="164" customFormat="1" ht="18" customHeight="1">
      <c r="A81" s="100" t="s">
        <v>276</v>
      </c>
      <c r="B81" s="100"/>
      <c r="C81" s="101" t="s">
        <v>208</v>
      </c>
      <c r="D81" s="101"/>
      <c r="E81" s="101"/>
      <c r="F81" s="101"/>
      <c r="G81" s="102">
        <f>G89+G100</f>
        <v>15520</v>
      </c>
    </row>
    <row r="82" spans="1:7" s="164" customFormat="1" ht="12.75" hidden="1">
      <c r="A82" s="105" t="s">
        <v>277</v>
      </c>
      <c r="B82" s="105"/>
      <c r="C82" s="106" t="s">
        <v>208</v>
      </c>
      <c r="D82" s="106" t="s">
        <v>278</v>
      </c>
      <c r="E82" s="106"/>
      <c r="F82" s="106"/>
      <c r="G82" s="102">
        <f>G105</f>
        <v>16</v>
      </c>
    </row>
    <row r="83" spans="1:7" s="164" customFormat="1" ht="12.75" hidden="1">
      <c r="A83" s="109" t="s">
        <v>279</v>
      </c>
      <c r="B83" s="109"/>
      <c r="C83" s="110" t="s">
        <v>208</v>
      </c>
      <c r="D83" s="110" t="s">
        <v>278</v>
      </c>
      <c r="E83" s="110" t="s">
        <v>280</v>
      </c>
      <c r="F83" s="110"/>
      <c r="G83" s="102">
        <f>G106</f>
        <v>16</v>
      </c>
    </row>
    <row r="84" spans="1:7" s="164" customFormat="1" ht="12.75" hidden="1">
      <c r="A84" s="109" t="s">
        <v>281</v>
      </c>
      <c r="B84" s="109"/>
      <c r="C84" s="110" t="s">
        <v>208</v>
      </c>
      <c r="D84" s="110" t="s">
        <v>278</v>
      </c>
      <c r="E84" s="110" t="s">
        <v>282</v>
      </c>
      <c r="F84" s="110"/>
      <c r="G84" s="102">
        <f>G107</f>
        <v>16</v>
      </c>
    </row>
    <row r="85" spans="1:7" s="164" customFormat="1" ht="12.75" customHeight="1" hidden="1">
      <c r="A85" s="112" t="s">
        <v>194</v>
      </c>
      <c r="B85" s="112"/>
      <c r="C85" s="113" t="s">
        <v>208</v>
      </c>
      <c r="D85" s="113" t="s">
        <v>278</v>
      </c>
      <c r="E85" s="113" t="s">
        <v>282</v>
      </c>
      <c r="F85" s="113" t="s">
        <v>195</v>
      </c>
      <c r="G85" s="102">
        <f>G108</f>
        <v>16</v>
      </c>
    </row>
    <row r="86" spans="1:9" s="142" customFormat="1" ht="12.75" customHeight="1" hidden="1">
      <c r="A86" s="108" t="s">
        <v>283</v>
      </c>
      <c r="B86" s="136"/>
      <c r="C86" s="165" t="s">
        <v>208</v>
      </c>
      <c r="D86" s="165" t="s">
        <v>284</v>
      </c>
      <c r="E86" s="165" t="s">
        <v>285</v>
      </c>
      <c r="F86" s="166"/>
      <c r="G86" s="134" t="e">
        <f>SUM(G87)</f>
        <v>#REF!</v>
      </c>
      <c r="H86" s="141"/>
      <c r="I86" s="141"/>
    </row>
    <row r="87" spans="1:9" s="142" customFormat="1" ht="12.75" customHeight="1" hidden="1">
      <c r="A87" s="167" t="s">
        <v>286</v>
      </c>
      <c r="B87" s="136"/>
      <c r="C87" s="165" t="s">
        <v>208</v>
      </c>
      <c r="D87" s="165" t="s">
        <v>284</v>
      </c>
      <c r="E87" s="165" t="s">
        <v>287</v>
      </c>
      <c r="F87" s="166"/>
      <c r="G87" s="134" t="e">
        <f>SUM(G88)</f>
        <v>#REF!</v>
      </c>
      <c r="H87" s="141"/>
      <c r="I87" s="141"/>
    </row>
    <row r="88" spans="1:9" s="142" customFormat="1" ht="12.75" customHeight="1" hidden="1">
      <c r="A88" s="168" t="s">
        <v>288</v>
      </c>
      <c r="B88" s="136"/>
      <c r="C88" s="165" t="s">
        <v>208</v>
      </c>
      <c r="D88" s="165" t="s">
        <v>284</v>
      </c>
      <c r="E88" s="165" t="s">
        <v>289</v>
      </c>
      <c r="F88" s="166"/>
      <c r="G88" s="134" t="e">
        <f>SUM(#REF!)</f>
        <v>#REF!</v>
      </c>
      <c r="H88" s="141"/>
      <c r="I88" s="141"/>
    </row>
    <row r="89" spans="1:9" s="142" customFormat="1" ht="12.75" customHeight="1">
      <c r="A89" s="168" t="s">
        <v>290</v>
      </c>
      <c r="B89" s="136"/>
      <c r="C89" s="165" t="s">
        <v>208</v>
      </c>
      <c r="D89" s="165" t="s">
        <v>255</v>
      </c>
      <c r="E89" s="165"/>
      <c r="F89" s="166"/>
      <c r="G89" s="134">
        <f>G90+G94</f>
        <v>14754</v>
      </c>
      <c r="H89" s="141"/>
      <c r="I89" s="141"/>
    </row>
    <row r="90" spans="1:9" s="142" customFormat="1" ht="12.75" customHeight="1">
      <c r="A90" s="168" t="s">
        <v>291</v>
      </c>
      <c r="B90" s="136"/>
      <c r="C90" s="165" t="s">
        <v>208</v>
      </c>
      <c r="D90" s="165" t="s">
        <v>255</v>
      </c>
      <c r="E90" s="165" t="s">
        <v>292</v>
      </c>
      <c r="F90" s="166"/>
      <c r="G90" s="134">
        <f>G91</f>
        <v>739</v>
      </c>
      <c r="H90" s="141"/>
      <c r="I90" s="141"/>
    </row>
    <row r="91" spans="1:9" s="142" customFormat="1" ht="12.75" customHeight="1">
      <c r="A91" s="168" t="s">
        <v>293</v>
      </c>
      <c r="B91" s="136"/>
      <c r="C91" s="165" t="s">
        <v>208</v>
      </c>
      <c r="D91" s="165" t="s">
        <v>255</v>
      </c>
      <c r="E91" s="165" t="s">
        <v>294</v>
      </c>
      <c r="F91" s="166"/>
      <c r="G91" s="134">
        <f>G92</f>
        <v>739</v>
      </c>
      <c r="H91" s="141"/>
      <c r="I91" s="141"/>
    </row>
    <row r="92" spans="1:9" s="142" customFormat="1" ht="24.75" customHeight="1">
      <c r="A92" s="168" t="s">
        <v>295</v>
      </c>
      <c r="B92" s="136"/>
      <c r="C92" s="165" t="s">
        <v>208</v>
      </c>
      <c r="D92" s="165" t="s">
        <v>255</v>
      </c>
      <c r="E92" s="165" t="s">
        <v>296</v>
      </c>
      <c r="F92" s="166"/>
      <c r="G92" s="134">
        <v>739</v>
      </c>
      <c r="H92" s="141"/>
      <c r="I92" s="141"/>
    </row>
    <row r="93" spans="1:9" s="142" customFormat="1" ht="24.75" customHeight="1">
      <c r="A93" s="168" t="s">
        <v>297</v>
      </c>
      <c r="B93" s="136"/>
      <c r="C93" s="165" t="s">
        <v>208</v>
      </c>
      <c r="D93" s="165" t="s">
        <v>255</v>
      </c>
      <c r="E93" s="165" t="s">
        <v>296</v>
      </c>
      <c r="F93" s="166" t="s">
        <v>298</v>
      </c>
      <c r="G93" s="134">
        <v>739</v>
      </c>
      <c r="H93" s="141"/>
      <c r="I93" s="141"/>
    </row>
    <row r="94" spans="1:9" s="142" customFormat="1" ht="24.75" customHeight="1">
      <c r="A94" s="168" t="s">
        <v>299</v>
      </c>
      <c r="B94" s="136"/>
      <c r="C94" s="165" t="s">
        <v>208</v>
      </c>
      <c r="D94" s="165" t="s">
        <v>255</v>
      </c>
      <c r="E94" s="165" t="s">
        <v>300</v>
      </c>
      <c r="F94" s="166"/>
      <c r="G94" s="134">
        <f>G95</f>
        <v>14015</v>
      </c>
      <c r="H94" s="141"/>
      <c r="I94" s="141"/>
    </row>
    <row r="95" spans="1:9" s="142" customFormat="1" ht="34.5" customHeight="1">
      <c r="A95" s="168" t="s">
        <v>301</v>
      </c>
      <c r="B95" s="136"/>
      <c r="C95" s="165" t="s">
        <v>208</v>
      </c>
      <c r="D95" s="165" t="s">
        <v>255</v>
      </c>
      <c r="E95" s="165" t="s">
        <v>302</v>
      </c>
      <c r="F95" s="166"/>
      <c r="G95" s="134">
        <f>G98+G96</f>
        <v>14015</v>
      </c>
      <c r="H95" s="141"/>
      <c r="I95" s="141"/>
    </row>
    <row r="96" spans="1:9" s="142" customFormat="1" ht="34.5" customHeight="1">
      <c r="A96" s="168" t="s">
        <v>303</v>
      </c>
      <c r="B96" s="136"/>
      <c r="C96" s="165" t="s">
        <v>208</v>
      </c>
      <c r="D96" s="165" t="s">
        <v>255</v>
      </c>
      <c r="E96" s="165" t="s">
        <v>304</v>
      </c>
      <c r="F96" s="166"/>
      <c r="G96" s="134">
        <v>3003</v>
      </c>
      <c r="H96" s="141"/>
      <c r="I96" s="141"/>
    </row>
    <row r="97" spans="1:9" s="142" customFormat="1" ht="34.5" customHeight="1">
      <c r="A97" s="168" t="s">
        <v>297</v>
      </c>
      <c r="B97" s="136"/>
      <c r="C97" s="165" t="s">
        <v>208</v>
      </c>
      <c r="D97" s="165" t="s">
        <v>255</v>
      </c>
      <c r="E97" s="165" t="s">
        <v>304</v>
      </c>
      <c r="F97" s="166" t="s">
        <v>298</v>
      </c>
      <c r="G97" s="134">
        <v>3003</v>
      </c>
      <c r="H97" s="141"/>
      <c r="I97" s="141"/>
    </row>
    <row r="98" spans="1:9" s="142" customFormat="1" ht="55.5" customHeight="1">
      <c r="A98" s="168" t="s">
        <v>305</v>
      </c>
      <c r="B98" s="136"/>
      <c r="C98" s="165" t="s">
        <v>208</v>
      </c>
      <c r="D98" s="165" t="s">
        <v>255</v>
      </c>
      <c r="E98" s="165" t="s">
        <v>306</v>
      </c>
      <c r="F98" s="166"/>
      <c r="G98" s="134">
        <v>11012</v>
      </c>
      <c r="H98" s="141"/>
      <c r="I98" s="141"/>
    </row>
    <row r="99" spans="1:9" s="142" customFormat="1" ht="24.75" customHeight="1">
      <c r="A99" s="168" t="s">
        <v>297</v>
      </c>
      <c r="B99" s="136"/>
      <c r="C99" s="165" t="s">
        <v>208</v>
      </c>
      <c r="D99" s="165" t="s">
        <v>255</v>
      </c>
      <c r="E99" s="165" t="s">
        <v>307</v>
      </c>
      <c r="F99" s="166" t="s">
        <v>298</v>
      </c>
      <c r="G99" s="134">
        <v>11012</v>
      </c>
      <c r="H99" s="141"/>
      <c r="I99" s="141"/>
    </row>
    <row r="100" spans="1:9" s="142" customFormat="1" ht="21" customHeight="1">
      <c r="A100" s="169" t="s">
        <v>308</v>
      </c>
      <c r="B100" s="136"/>
      <c r="C100" s="170" t="s">
        <v>208</v>
      </c>
      <c r="D100" s="170" t="s">
        <v>284</v>
      </c>
      <c r="E100" s="166"/>
      <c r="F100" s="166"/>
      <c r="G100" s="171">
        <f>G107+G101</f>
        <v>766</v>
      </c>
      <c r="H100" s="141"/>
      <c r="I100" s="141"/>
    </row>
    <row r="101" spans="1:9" s="142" customFormat="1" ht="30" customHeight="1">
      <c r="A101" s="109" t="s">
        <v>309</v>
      </c>
      <c r="B101" s="136"/>
      <c r="C101" s="170" t="s">
        <v>208</v>
      </c>
      <c r="D101" s="170" t="s">
        <v>284</v>
      </c>
      <c r="E101" s="125" t="s">
        <v>310</v>
      </c>
      <c r="F101" s="166"/>
      <c r="G101" s="171">
        <v>750</v>
      </c>
      <c r="H101" s="141"/>
      <c r="I101" s="141"/>
    </row>
    <row r="102" spans="1:9" s="142" customFormat="1" ht="28.5" customHeight="1">
      <c r="A102" s="109" t="s">
        <v>311</v>
      </c>
      <c r="B102" s="136"/>
      <c r="C102" s="170" t="s">
        <v>208</v>
      </c>
      <c r="D102" s="170" t="s">
        <v>284</v>
      </c>
      <c r="E102" s="125" t="s">
        <v>312</v>
      </c>
      <c r="F102" s="166"/>
      <c r="G102" s="171">
        <v>750</v>
      </c>
      <c r="H102" s="141"/>
      <c r="I102" s="141"/>
    </row>
    <row r="103" spans="1:9" s="142" customFormat="1" ht="28.5" customHeight="1">
      <c r="A103" s="109" t="s">
        <v>311</v>
      </c>
      <c r="B103" s="136"/>
      <c r="C103" s="170" t="s">
        <v>208</v>
      </c>
      <c r="D103" s="170" t="s">
        <v>284</v>
      </c>
      <c r="E103" s="125" t="s">
        <v>313</v>
      </c>
      <c r="F103" s="166"/>
      <c r="G103" s="171">
        <v>750</v>
      </c>
      <c r="H103" s="141"/>
      <c r="I103" s="141"/>
    </row>
    <row r="104" spans="1:9" s="142" customFormat="1" ht="29.25" customHeight="1">
      <c r="A104" s="112" t="s">
        <v>194</v>
      </c>
      <c r="B104" s="136"/>
      <c r="C104" s="170" t="s">
        <v>208</v>
      </c>
      <c r="D104" s="170" t="s">
        <v>284</v>
      </c>
      <c r="E104" s="162" t="s">
        <v>313</v>
      </c>
      <c r="F104" s="166" t="s">
        <v>195</v>
      </c>
      <c r="G104" s="171">
        <v>750</v>
      </c>
      <c r="H104" s="141"/>
      <c r="I104" s="141"/>
    </row>
    <row r="105" spans="1:9" s="142" customFormat="1" ht="17.25" customHeight="1">
      <c r="A105" s="109" t="s">
        <v>200</v>
      </c>
      <c r="B105" s="136"/>
      <c r="C105" s="165" t="s">
        <v>208</v>
      </c>
      <c r="D105" s="165" t="s">
        <v>284</v>
      </c>
      <c r="E105" s="165" t="s">
        <v>201</v>
      </c>
      <c r="F105" s="166"/>
      <c r="G105" s="134">
        <f>SUM(G106)</f>
        <v>16</v>
      </c>
      <c r="H105" s="141"/>
      <c r="I105" s="141"/>
    </row>
    <row r="106" spans="1:9" s="142" customFormat="1" ht="66" customHeight="1">
      <c r="A106" s="109" t="s">
        <v>202</v>
      </c>
      <c r="B106" s="136"/>
      <c r="C106" s="165" t="s">
        <v>208</v>
      </c>
      <c r="D106" s="165" t="s">
        <v>284</v>
      </c>
      <c r="E106" s="165" t="s">
        <v>203</v>
      </c>
      <c r="F106" s="166"/>
      <c r="G106" s="134">
        <f>SUM(G107)</f>
        <v>16</v>
      </c>
      <c r="H106" s="141"/>
      <c r="I106" s="141"/>
    </row>
    <row r="107" spans="1:9" s="142" customFormat="1" ht="178.5" customHeight="1">
      <c r="A107" s="108" t="s">
        <v>314</v>
      </c>
      <c r="B107" s="136"/>
      <c r="C107" s="165" t="s">
        <v>208</v>
      </c>
      <c r="D107" s="165" t="s">
        <v>284</v>
      </c>
      <c r="E107" s="165" t="s">
        <v>315</v>
      </c>
      <c r="F107" s="166"/>
      <c r="G107" s="134">
        <f>SUM(G108)</f>
        <v>16</v>
      </c>
      <c r="H107" s="141"/>
      <c r="I107" s="141"/>
    </row>
    <row r="108" spans="1:9" s="142" customFormat="1" ht="15.75" customHeight="1">
      <c r="A108" s="112" t="s">
        <v>221</v>
      </c>
      <c r="B108" s="136"/>
      <c r="C108" s="166" t="s">
        <v>208</v>
      </c>
      <c r="D108" s="166" t="s">
        <v>284</v>
      </c>
      <c r="E108" s="166" t="s">
        <v>315</v>
      </c>
      <c r="F108" s="113" t="s">
        <v>206</v>
      </c>
      <c r="G108" s="138">
        <v>16</v>
      </c>
      <c r="H108" s="141"/>
      <c r="I108" s="141"/>
    </row>
    <row r="109" spans="1:9" s="142" customFormat="1" ht="12.75">
      <c r="A109" s="112"/>
      <c r="B109" s="112"/>
      <c r="C109" s="162"/>
      <c r="D109" s="162"/>
      <c r="E109" s="162"/>
      <c r="F109" s="162"/>
      <c r="G109" s="114"/>
      <c r="H109" s="141"/>
      <c r="I109" s="141"/>
    </row>
    <row r="110" spans="1:7" s="172" customFormat="1" ht="12.75">
      <c r="A110" s="153" t="s">
        <v>316</v>
      </c>
      <c r="B110" s="153"/>
      <c r="C110" s="101" t="s">
        <v>317</v>
      </c>
      <c r="D110" s="101"/>
      <c r="E110" s="101"/>
      <c r="F110" s="101"/>
      <c r="G110" s="102">
        <f>G111+G122</f>
        <v>16396</v>
      </c>
    </row>
    <row r="111" spans="1:7" s="172" customFormat="1" ht="14.25" customHeight="1">
      <c r="A111" s="154" t="s">
        <v>318</v>
      </c>
      <c r="B111" s="153"/>
      <c r="C111" s="106" t="s">
        <v>317</v>
      </c>
      <c r="D111" s="106" t="s">
        <v>187</v>
      </c>
      <c r="E111" s="106"/>
      <c r="F111" s="106"/>
      <c r="G111" s="107">
        <f>SUM(G112)</f>
        <v>7802</v>
      </c>
    </row>
    <row r="112" spans="1:7" s="172" customFormat="1" ht="14.25" customHeight="1">
      <c r="A112" s="173" t="s">
        <v>319</v>
      </c>
      <c r="B112" s="174"/>
      <c r="C112" s="110" t="s">
        <v>317</v>
      </c>
      <c r="D112" s="110" t="s">
        <v>187</v>
      </c>
      <c r="E112" s="110" t="s">
        <v>320</v>
      </c>
      <c r="F112" s="110"/>
      <c r="G112" s="111">
        <f>G113</f>
        <v>7802</v>
      </c>
    </row>
    <row r="113" spans="1:7" s="172" customFormat="1" ht="16.5" customHeight="1">
      <c r="A113" s="175" t="s">
        <v>321</v>
      </c>
      <c r="B113" s="174"/>
      <c r="C113" s="110" t="s">
        <v>317</v>
      </c>
      <c r="D113" s="110" t="s">
        <v>187</v>
      </c>
      <c r="E113" s="110" t="s">
        <v>322</v>
      </c>
      <c r="F113" s="110"/>
      <c r="G113" s="111">
        <f>SUM(G114)+G116</f>
        <v>7802</v>
      </c>
    </row>
    <row r="114" spans="1:7" s="172" customFormat="1" ht="24.75" customHeight="1">
      <c r="A114" s="108" t="s">
        <v>323</v>
      </c>
      <c r="B114" s="174"/>
      <c r="C114" s="110" t="s">
        <v>317</v>
      </c>
      <c r="D114" s="110" t="s">
        <v>187</v>
      </c>
      <c r="E114" s="110" t="s">
        <v>324</v>
      </c>
      <c r="F114" s="110"/>
      <c r="G114" s="111">
        <f>SUM(G115)</f>
        <v>500</v>
      </c>
    </row>
    <row r="115" spans="1:7" s="172" customFormat="1" ht="15" customHeight="1">
      <c r="A115" s="176" t="s">
        <v>325</v>
      </c>
      <c r="B115" s="177"/>
      <c r="C115" s="113" t="s">
        <v>317</v>
      </c>
      <c r="D115" s="113" t="s">
        <v>187</v>
      </c>
      <c r="E115" s="113" t="s">
        <v>324</v>
      </c>
      <c r="F115" s="113" t="s">
        <v>326</v>
      </c>
      <c r="G115" s="114">
        <v>500</v>
      </c>
    </row>
    <row r="116" spans="1:7" s="172" customFormat="1" ht="22.5" customHeight="1">
      <c r="A116" s="109" t="s">
        <v>327</v>
      </c>
      <c r="B116" s="153"/>
      <c r="C116" s="110" t="s">
        <v>317</v>
      </c>
      <c r="D116" s="110" t="s">
        <v>187</v>
      </c>
      <c r="E116" s="110" t="s">
        <v>328</v>
      </c>
      <c r="F116" s="110"/>
      <c r="G116" s="111">
        <v>7302</v>
      </c>
    </row>
    <row r="117" spans="1:7" s="172" customFormat="1" ht="12.75" customHeight="1" hidden="1">
      <c r="A117" s="109" t="s">
        <v>329</v>
      </c>
      <c r="B117" s="153"/>
      <c r="C117" s="110" t="s">
        <v>317</v>
      </c>
      <c r="D117" s="110" t="s">
        <v>189</v>
      </c>
      <c r="E117" s="110" t="s">
        <v>330</v>
      </c>
      <c r="F117" s="101"/>
      <c r="G117" s="111">
        <f>G120</f>
        <v>0</v>
      </c>
    </row>
    <row r="118" spans="1:7" s="172" customFormat="1" ht="12.75" customHeight="1" hidden="1">
      <c r="A118" s="109" t="s">
        <v>331</v>
      </c>
      <c r="B118" s="153"/>
      <c r="C118" s="110" t="s">
        <v>317</v>
      </c>
      <c r="D118" s="110" t="s">
        <v>189</v>
      </c>
      <c r="E118" s="110" t="s">
        <v>332</v>
      </c>
      <c r="F118" s="110"/>
      <c r="G118" s="111">
        <f>G120</f>
        <v>0</v>
      </c>
    </row>
    <row r="119" spans="1:7" s="172" customFormat="1" ht="12.75" customHeight="1" hidden="1">
      <c r="A119" s="109" t="s">
        <v>333</v>
      </c>
      <c r="B119" s="153"/>
      <c r="C119" s="110" t="s">
        <v>317</v>
      </c>
      <c r="D119" s="110" t="s">
        <v>189</v>
      </c>
      <c r="E119" s="110" t="s">
        <v>334</v>
      </c>
      <c r="F119" s="110"/>
      <c r="G119" s="111">
        <f>G120</f>
        <v>0</v>
      </c>
    </row>
    <row r="120" spans="1:7" s="172" customFormat="1" ht="12.75" customHeight="1" hidden="1">
      <c r="A120" s="112" t="s">
        <v>335</v>
      </c>
      <c r="B120" s="178"/>
      <c r="C120" s="113" t="s">
        <v>317</v>
      </c>
      <c r="D120" s="113" t="s">
        <v>189</v>
      </c>
      <c r="E120" s="113" t="s">
        <v>334</v>
      </c>
      <c r="F120" s="113" t="s">
        <v>336</v>
      </c>
      <c r="G120" s="114">
        <v>0</v>
      </c>
    </row>
    <row r="121" spans="1:7" s="172" customFormat="1" ht="27.75" customHeight="1">
      <c r="A121" s="112" t="s">
        <v>337</v>
      </c>
      <c r="B121" s="177"/>
      <c r="C121" s="113" t="s">
        <v>317</v>
      </c>
      <c r="D121" s="113" t="s">
        <v>187</v>
      </c>
      <c r="E121" s="113" t="s">
        <v>328</v>
      </c>
      <c r="F121" s="113" t="s">
        <v>338</v>
      </c>
      <c r="G121" s="114">
        <v>7302</v>
      </c>
    </row>
    <row r="122" spans="1:7" s="142" customFormat="1" ht="12.75">
      <c r="A122" s="105" t="s">
        <v>339</v>
      </c>
      <c r="B122" s="105"/>
      <c r="C122" s="106" t="s">
        <v>317</v>
      </c>
      <c r="D122" s="106" t="s">
        <v>197</v>
      </c>
      <c r="E122" s="106"/>
      <c r="F122" s="106"/>
      <c r="G122" s="107">
        <f>G125+G127+G129+G131+G133+G137+G139+G141</f>
        <v>8594</v>
      </c>
    </row>
    <row r="123" spans="1:7" s="142" customFormat="1" ht="12.75">
      <c r="A123" s="109" t="s">
        <v>339</v>
      </c>
      <c r="B123" s="109"/>
      <c r="C123" s="110" t="s">
        <v>317</v>
      </c>
      <c r="D123" s="110" t="s">
        <v>197</v>
      </c>
      <c r="E123" s="110" t="s">
        <v>340</v>
      </c>
      <c r="F123" s="110"/>
      <c r="G123" s="107">
        <f>G125+G127+G129+G131+G133</f>
        <v>7191</v>
      </c>
    </row>
    <row r="124" spans="1:7" s="142" customFormat="1" ht="12.75">
      <c r="A124" s="109" t="s">
        <v>341</v>
      </c>
      <c r="B124" s="109"/>
      <c r="C124" s="110" t="s">
        <v>317</v>
      </c>
      <c r="D124" s="110" t="s">
        <v>197</v>
      </c>
      <c r="E124" s="110" t="s">
        <v>342</v>
      </c>
      <c r="F124" s="110"/>
      <c r="G124" s="111">
        <f>SUM(G125)</f>
        <v>3110</v>
      </c>
    </row>
    <row r="125" spans="1:7" s="142" customFormat="1" ht="23.25">
      <c r="A125" s="112" t="s">
        <v>194</v>
      </c>
      <c r="B125" s="179"/>
      <c r="C125" s="113" t="s">
        <v>317</v>
      </c>
      <c r="D125" s="113" t="s">
        <v>197</v>
      </c>
      <c r="E125" s="113" t="s">
        <v>343</v>
      </c>
      <c r="F125" s="113" t="s">
        <v>195</v>
      </c>
      <c r="G125" s="114">
        <v>3110</v>
      </c>
    </row>
    <row r="126" spans="1:7" s="142" customFormat="1" ht="12.75">
      <c r="A126" s="109" t="s">
        <v>344</v>
      </c>
      <c r="B126" s="109"/>
      <c r="C126" s="110" t="s">
        <v>317</v>
      </c>
      <c r="D126" s="110" t="s">
        <v>197</v>
      </c>
      <c r="E126" s="110" t="s">
        <v>345</v>
      </c>
      <c r="F126" s="110"/>
      <c r="G126" s="111">
        <f>SUM(G127)</f>
        <v>1261</v>
      </c>
    </row>
    <row r="127" spans="1:7" s="142" customFormat="1" ht="23.25">
      <c r="A127" s="112" t="s">
        <v>194</v>
      </c>
      <c r="B127" s="179"/>
      <c r="C127" s="113" t="s">
        <v>317</v>
      </c>
      <c r="D127" s="113" t="s">
        <v>197</v>
      </c>
      <c r="E127" s="113" t="s">
        <v>346</v>
      </c>
      <c r="F127" s="113" t="s">
        <v>195</v>
      </c>
      <c r="G127" s="114">
        <v>1261</v>
      </c>
    </row>
    <row r="128" spans="1:7" s="142" customFormat="1" ht="12.75">
      <c r="A128" s="109" t="s">
        <v>347</v>
      </c>
      <c r="B128" s="109"/>
      <c r="C128" s="110" t="s">
        <v>317</v>
      </c>
      <c r="D128" s="110" t="s">
        <v>197</v>
      </c>
      <c r="E128" s="110" t="s">
        <v>348</v>
      </c>
      <c r="F128" s="110"/>
      <c r="G128" s="111">
        <f>SUM(G129)</f>
        <v>200</v>
      </c>
    </row>
    <row r="129" spans="1:7" s="142" customFormat="1" ht="23.25">
      <c r="A129" s="112" t="s">
        <v>194</v>
      </c>
      <c r="B129" s="179"/>
      <c r="C129" s="113" t="s">
        <v>317</v>
      </c>
      <c r="D129" s="113" t="s">
        <v>197</v>
      </c>
      <c r="E129" s="113" t="s">
        <v>349</v>
      </c>
      <c r="F129" s="113" t="s">
        <v>195</v>
      </c>
      <c r="G129" s="114">
        <v>200</v>
      </c>
    </row>
    <row r="130" spans="1:7" s="142" customFormat="1" ht="12.75">
      <c r="A130" s="109" t="s">
        <v>350</v>
      </c>
      <c r="B130" s="109"/>
      <c r="C130" s="110" t="s">
        <v>317</v>
      </c>
      <c r="D130" s="110" t="s">
        <v>197</v>
      </c>
      <c r="E130" s="110" t="s">
        <v>351</v>
      </c>
      <c r="F130" s="110"/>
      <c r="G130" s="111">
        <f>SUM(G131)</f>
        <v>1320</v>
      </c>
    </row>
    <row r="131" spans="1:7" s="142" customFormat="1" ht="23.25">
      <c r="A131" s="112" t="s">
        <v>194</v>
      </c>
      <c r="B131" s="179"/>
      <c r="C131" s="113" t="s">
        <v>317</v>
      </c>
      <c r="D131" s="113" t="s">
        <v>197</v>
      </c>
      <c r="E131" s="113" t="s">
        <v>352</v>
      </c>
      <c r="F131" s="113" t="s">
        <v>195</v>
      </c>
      <c r="G131" s="114">
        <v>1320</v>
      </c>
    </row>
    <row r="132" spans="1:7" s="142" customFormat="1" ht="23.25">
      <c r="A132" s="109" t="s">
        <v>353</v>
      </c>
      <c r="B132" s="109"/>
      <c r="C132" s="110" t="s">
        <v>317</v>
      </c>
      <c r="D132" s="110" t="s">
        <v>197</v>
      </c>
      <c r="E132" s="110" t="s">
        <v>354</v>
      </c>
      <c r="F132" s="110"/>
      <c r="G132" s="111">
        <f>SUM(G133)</f>
        <v>1300</v>
      </c>
    </row>
    <row r="133" spans="1:7" s="142" customFormat="1" ht="24" customHeight="1">
      <c r="A133" s="112" t="s">
        <v>194</v>
      </c>
      <c r="B133" s="179"/>
      <c r="C133" s="113" t="s">
        <v>317</v>
      </c>
      <c r="D133" s="113" t="s">
        <v>197</v>
      </c>
      <c r="E133" s="113" t="s">
        <v>355</v>
      </c>
      <c r="F133" s="113" t="s">
        <v>195</v>
      </c>
      <c r="G133" s="114">
        <v>1300</v>
      </c>
    </row>
    <row r="134" spans="1:9" s="142" customFormat="1" ht="20.25" customHeight="1">
      <c r="A134" s="180" t="s">
        <v>356</v>
      </c>
      <c r="B134" s="180"/>
      <c r="C134" s="181" t="s">
        <v>317</v>
      </c>
      <c r="D134" s="181" t="s">
        <v>197</v>
      </c>
      <c r="E134" s="181" t="s">
        <v>357</v>
      </c>
      <c r="F134" s="181"/>
      <c r="G134" s="182">
        <f>SUM(G135)</f>
        <v>1403</v>
      </c>
      <c r="H134" s="141"/>
      <c r="I134" s="141"/>
    </row>
    <row r="135" spans="1:9" s="142" customFormat="1" ht="63" customHeight="1">
      <c r="A135" s="183" t="s">
        <v>358</v>
      </c>
      <c r="B135" s="180"/>
      <c r="C135" s="181" t="s">
        <v>317</v>
      </c>
      <c r="D135" s="181" t="s">
        <v>197</v>
      </c>
      <c r="E135" s="181" t="s">
        <v>359</v>
      </c>
      <c r="F135" s="181"/>
      <c r="G135" s="182">
        <f>SUM(G136,G138,G140,G142)</f>
        <v>1403</v>
      </c>
      <c r="H135" s="141"/>
      <c r="I135" s="141"/>
    </row>
    <row r="136" spans="1:9" s="142" customFormat="1" ht="31.5" customHeight="1">
      <c r="A136" s="184" t="s">
        <v>360</v>
      </c>
      <c r="B136" s="184"/>
      <c r="C136" s="181" t="s">
        <v>317</v>
      </c>
      <c r="D136" s="181" t="s">
        <v>197</v>
      </c>
      <c r="E136" s="181" t="s">
        <v>361</v>
      </c>
      <c r="F136" s="181"/>
      <c r="G136" s="182">
        <f>SUM(G137)</f>
        <v>465</v>
      </c>
      <c r="H136" s="141"/>
      <c r="I136" s="141"/>
    </row>
    <row r="137" spans="1:9" s="142" customFormat="1" ht="34.5" customHeight="1">
      <c r="A137" s="185" t="s">
        <v>194</v>
      </c>
      <c r="B137" s="185"/>
      <c r="C137" s="186" t="s">
        <v>317</v>
      </c>
      <c r="D137" s="186" t="s">
        <v>197</v>
      </c>
      <c r="E137" s="186" t="s">
        <v>361</v>
      </c>
      <c r="F137" s="186" t="s">
        <v>195</v>
      </c>
      <c r="G137" s="187">
        <v>465</v>
      </c>
      <c r="H137" s="141"/>
      <c r="I137" s="141"/>
    </row>
    <row r="138" spans="1:9" s="142" customFormat="1" ht="30" customHeight="1">
      <c r="A138" s="184" t="s">
        <v>362</v>
      </c>
      <c r="B138" s="184"/>
      <c r="C138" s="181" t="s">
        <v>317</v>
      </c>
      <c r="D138" s="181" t="s">
        <v>197</v>
      </c>
      <c r="E138" s="181" t="s">
        <v>363</v>
      </c>
      <c r="F138" s="181"/>
      <c r="G138" s="182">
        <f>SUM(G139)</f>
        <v>153</v>
      </c>
      <c r="H138" s="141"/>
      <c r="I138" s="141"/>
    </row>
    <row r="139" spans="1:9" s="142" customFormat="1" ht="33" customHeight="1">
      <c r="A139" s="185" t="s">
        <v>194</v>
      </c>
      <c r="B139" s="185"/>
      <c r="C139" s="186" t="s">
        <v>317</v>
      </c>
      <c r="D139" s="186" t="s">
        <v>197</v>
      </c>
      <c r="E139" s="186" t="s">
        <v>363</v>
      </c>
      <c r="F139" s="186" t="s">
        <v>195</v>
      </c>
      <c r="G139" s="187">
        <v>153</v>
      </c>
      <c r="H139" s="141"/>
      <c r="I139" s="141"/>
    </row>
    <row r="140" spans="1:9" s="142" customFormat="1" ht="35.25" customHeight="1">
      <c r="A140" s="184" t="s">
        <v>364</v>
      </c>
      <c r="B140" s="184"/>
      <c r="C140" s="181" t="s">
        <v>317</v>
      </c>
      <c r="D140" s="181" t="s">
        <v>197</v>
      </c>
      <c r="E140" s="181" t="s">
        <v>365</v>
      </c>
      <c r="F140" s="181"/>
      <c r="G140" s="182">
        <f>SUM(G141)</f>
        <v>785</v>
      </c>
      <c r="H140" s="141"/>
      <c r="I140" s="141"/>
    </row>
    <row r="141" spans="1:9" s="142" customFormat="1" ht="35.25" customHeight="1">
      <c r="A141" s="185" t="s">
        <v>194</v>
      </c>
      <c r="B141" s="185"/>
      <c r="C141" s="186" t="s">
        <v>317</v>
      </c>
      <c r="D141" s="186" t="s">
        <v>197</v>
      </c>
      <c r="E141" s="186" t="s">
        <v>365</v>
      </c>
      <c r="F141" s="186" t="s">
        <v>195</v>
      </c>
      <c r="G141" s="187">
        <v>785</v>
      </c>
      <c r="H141" s="141"/>
      <c r="I141" s="141"/>
    </row>
    <row r="142" spans="1:9" s="142" customFormat="1" ht="0.75" customHeight="1">
      <c r="A142" s="184" t="s">
        <v>366</v>
      </c>
      <c r="B142" s="184"/>
      <c r="C142" s="181" t="s">
        <v>317</v>
      </c>
      <c r="D142" s="181" t="s">
        <v>197</v>
      </c>
      <c r="E142" s="181" t="s">
        <v>367</v>
      </c>
      <c r="F142" s="181"/>
      <c r="G142" s="182">
        <f>SUM(G143)</f>
        <v>0</v>
      </c>
      <c r="H142" s="141"/>
      <c r="I142" s="141"/>
    </row>
    <row r="143" spans="1:9" s="142" customFormat="1" ht="12.75" customHeight="1" hidden="1">
      <c r="A143" s="185" t="s">
        <v>194</v>
      </c>
      <c r="B143" s="185"/>
      <c r="C143" s="186" t="s">
        <v>317</v>
      </c>
      <c r="D143" s="186" t="s">
        <v>197</v>
      </c>
      <c r="E143" s="186" t="s">
        <v>367</v>
      </c>
      <c r="F143" s="186" t="s">
        <v>195</v>
      </c>
      <c r="G143" s="187">
        <v>0</v>
      </c>
      <c r="H143" s="141"/>
      <c r="I143" s="141"/>
    </row>
    <row r="144" spans="1:9" s="142" customFormat="1" ht="12.75">
      <c r="A144" s="157"/>
      <c r="B144" s="157"/>
      <c r="C144" s="113"/>
      <c r="D144" s="113"/>
      <c r="E144" s="113"/>
      <c r="F144" s="113"/>
      <c r="G144" s="114"/>
      <c r="H144" s="141"/>
      <c r="I144" s="141"/>
    </row>
    <row r="145" spans="1:7" ht="12.75">
      <c r="A145" s="153" t="s">
        <v>368</v>
      </c>
      <c r="B145" s="153"/>
      <c r="C145" s="101" t="s">
        <v>278</v>
      </c>
      <c r="D145" s="101"/>
      <c r="E145" s="101"/>
      <c r="F145" s="101"/>
      <c r="G145" s="102">
        <f>SUM(G146)</f>
        <v>59</v>
      </c>
    </row>
    <row r="146" spans="1:7" ht="12.75">
      <c r="A146" s="154" t="s">
        <v>369</v>
      </c>
      <c r="B146" s="154"/>
      <c r="C146" s="106" t="s">
        <v>278</v>
      </c>
      <c r="D146" s="106" t="s">
        <v>278</v>
      </c>
      <c r="E146" s="106"/>
      <c r="F146" s="106"/>
      <c r="G146" s="107">
        <f>G149+G152</f>
        <v>59</v>
      </c>
    </row>
    <row r="147" spans="1:7" s="123" customFormat="1" ht="18" customHeight="1">
      <c r="A147" s="109" t="s">
        <v>370</v>
      </c>
      <c r="B147" s="109"/>
      <c r="C147" s="110" t="s">
        <v>278</v>
      </c>
      <c r="D147" s="110" t="s">
        <v>278</v>
      </c>
      <c r="E147" s="110" t="s">
        <v>371</v>
      </c>
      <c r="F147" s="110"/>
      <c r="G147" s="111">
        <f>SUM(G148)</f>
        <v>33</v>
      </c>
    </row>
    <row r="148" spans="1:7" s="123" customFormat="1" ht="12.75">
      <c r="A148" s="109" t="s">
        <v>372</v>
      </c>
      <c r="B148" s="109"/>
      <c r="C148" s="110" t="s">
        <v>278</v>
      </c>
      <c r="D148" s="110" t="s">
        <v>278</v>
      </c>
      <c r="E148" s="110" t="s">
        <v>373</v>
      </c>
      <c r="F148" s="110"/>
      <c r="G148" s="111">
        <f>SUM(G149)</f>
        <v>33</v>
      </c>
    </row>
    <row r="149" spans="1:7" s="142" customFormat="1" ht="23.25">
      <c r="A149" s="112" t="s">
        <v>194</v>
      </c>
      <c r="B149" s="112"/>
      <c r="C149" s="113" t="s">
        <v>278</v>
      </c>
      <c r="D149" s="113" t="s">
        <v>278</v>
      </c>
      <c r="E149" s="113" t="s">
        <v>373</v>
      </c>
      <c r="F149" s="113" t="s">
        <v>195</v>
      </c>
      <c r="G149" s="114">
        <v>33</v>
      </c>
    </row>
    <row r="150" spans="1:7" s="142" customFormat="1" ht="12.75">
      <c r="A150" s="180" t="s">
        <v>356</v>
      </c>
      <c r="B150" s="112"/>
      <c r="C150" s="125" t="s">
        <v>278</v>
      </c>
      <c r="D150" s="125" t="s">
        <v>278</v>
      </c>
      <c r="E150" s="125" t="s">
        <v>374</v>
      </c>
      <c r="F150" s="113"/>
      <c r="G150" s="150">
        <f>G152</f>
        <v>26</v>
      </c>
    </row>
    <row r="151" spans="1:7" s="142" customFormat="1" ht="68.25">
      <c r="A151" s="144" t="s">
        <v>375</v>
      </c>
      <c r="B151" s="112"/>
      <c r="C151" s="125" t="s">
        <v>278</v>
      </c>
      <c r="D151" s="125" t="s">
        <v>278</v>
      </c>
      <c r="E151" s="125" t="s">
        <v>376</v>
      </c>
      <c r="F151" s="125"/>
      <c r="G151" s="150">
        <f>G152</f>
        <v>26</v>
      </c>
    </row>
    <row r="152" spans="1:7" s="142" customFormat="1" ht="23.25">
      <c r="A152" s="112" t="s">
        <v>194</v>
      </c>
      <c r="B152" s="112"/>
      <c r="C152" s="113" t="s">
        <v>278</v>
      </c>
      <c r="D152" s="113" t="s">
        <v>278</v>
      </c>
      <c r="E152" s="113" t="s">
        <v>376</v>
      </c>
      <c r="F152" s="113" t="s">
        <v>195</v>
      </c>
      <c r="G152" s="114">
        <v>26</v>
      </c>
    </row>
    <row r="153" spans="1:7" s="123" customFormat="1" ht="12.75">
      <c r="A153" s="109"/>
      <c r="B153" s="109"/>
      <c r="C153" s="110"/>
      <c r="D153" s="110"/>
      <c r="E153" s="160"/>
      <c r="F153" s="160"/>
      <c r="G153" s="161"/>
    </row>
    <row r="154" spans="1:7" s="172" customFormat="1" ht="12.75">
      <c r="A154" s="188" t="s">
        <v>377</v>
      </c>
      <c r="B154" s="100"/>
      <c r="C154" s="101" t="s">
        <v>378</v>
      </c>
      <c r="D154" s="101"/>
      <c r="E154" s="101"/>
      <c r="F154" s="101"/>
      <c r="G154" s="102">
        <f>SUM(G155,G183)</f>
        <v>1301.3</v>
      </c>
    </row>
    <row r="155" spans="1:7" ht="19.5" customHeight="1">
      <c r="A155" s="105" t="s">
        <v>379</v>
      </c>
      <c r="B155" s="105"/>
      <c r="C155" s="106" t="s">
        <v>378</v>
      </c>
      <c r="D155" s="106" t="s">
        <v>187</v>
      </c>
      <c r="E155" s="106"/>
      <c r="F155" s="106"/>
      <c r="G155" s="107">
        <f>SUM(G156,G167,G170)</f>
        <v>1251.3</v>
      </c>
    </row>
    <row r="156" spans="1:7" ht="28.5" customHeight="1">
      <c r="A156" s="109" t="s">
        <v>380</v>
      </c>
      <c r="B156" s="109"/>
      <c r="C156" s="110" t="s">
        <v>378</v>
      </c>
      <c r="D156" s="110" t="s">
        <v>187</v>
      </c>
      <c r="E156" s="110" t="s">
        <v>381</v>
      </c>
      <c r="F156" s="110"/>
      <c r="G156" s="107">
        <f>G157+G174+G179</f>
        <v>1251.3</v>
      </c>
    </row>
    <row r="157" spans="1:7" ht="19.5" customHeight="1">
      <c r="A157" s="109" t="s">
        <v>382</v>
      </c>
      <c r="B157" s="109"/>
      <c r="C157" s="110" t="s">
        <v>378</v>
      </c>
      <c r="D157" s="110" t="s">
        <v>187</v>
      </c>
      <c r="E157" s="110" t="s">
        <v>383</v>
      </c>
      <c r="F157" s="110"/>
      <c r="G157" s="111">
        <f>SUM(G158)</f>
        <v>88</v>
      </c>
    </row>
    <row r="158" spans="1:7" ht="15" customHeight="1">
      <c r="A158" s="112" t="s">
        <v>231</v>
      </c>
      <c r="B158" s="109"/>
      <c r="C158" s="113" t="s">
        <v>378</v>
      </c>
      <c r="D158" s="113" t="s">
        <v>187</v>
      </c>
      <c r="E158" s="113" t="s">
        <v>384</v>
      </c>
      <c r="F158" s="113" t="s">
        <v>232</v>
      </c>
      <c r="G158" s="114">
        <v>88</v>
      </c>
    </row>
    <row r="159" spans="1:7" ht="12.75" customHeight="1" hidden="1">
      <c r="A159" s="109" t="s">
        <v>213</v>
      </c>
      <c r="B159" s="109"/>
      <c r="C159" s="110" t="s">
        <v>378</v>
      </c>
      <c r="D159" s="110" t="s">
        <v>187</v>
      </c>
      <c r="E159" s="110" t="s">
        <v>385</v>
      </c>
      <c r="F159" s="110"/>
      <c r="G159" s="111">
        <f>SUM(G160,G162)</f>
        <v>0</v>
      </c>
    </row>
    <row r="160" spans="1:7" ht="12.75" customHeight="1" hidden="1">
      <c r="A160" s="108" t="s">
        <v>386</v>
      </c>
      <c r="B160" s="109"/>
      <c r="C160" s="110" t="s">
        <v>378</v>
      </c>
      <c r="D160" s="110" t="s">
        <v>187</v>
      </c>
      <c r="E160" s="110" t="s">
        <v>387</v>
      </c>
      <c r="F160" s="110"/>
      <c r="G160" s="111">
        <f>SUM(G161)</f>
        <v>0</v>
      </c>
    </row>
    <row r="161" spans="1:7" ht="12.75" customHeight="1" hidden="1">
      <c r="A161" s="112" t="s">
        <v>388</v>
      </c>
      <c r="B161" s="112"/>
      <c r="C161" s="113" t="s">
        <v>378</v>
      </c>
      <c r="D161" s="113" t="s">
        <v>187</v>
      </c>
      <c r="E161" s="113" t="s">
        <v>387</v>
      </c>
      <c r="F161" s="113" t="s">
        <v>389</v>
      </c>
      <c r="G161" s="114">
        <v>0</v>
      </c>
    </row>
    <row r="162" spans="1:7" ht="12.75" customHeight="1" hidden="1">
      <c r="A162" s="189" t="s">
        <v>390</v>
      </c>
      <c r="B162" s="112"/>
      <c r="C162" s="110" t="s">
        <v>378</v>
      </c>
      <c r="D162" s="110" t="s">
        <v>187</v>
      </c>
      <c r="E162" s="110" t="s">
        <v>391</v>
      </c>
      <c r="F162" s="110"/>
      <c r="G162" s="111">
        <f>SUM(G163)</f>
        <v>0</v>
      </c>
    </row>
    <row r="163" spans="1:7" ht="12.75" customHeight="1" hidden="1">
      <c r="A163" s="112" t="s">
        <v>388</v>
      </c>
      <c r="B163" s="112"/>
      <c r="C163" s="113" t="s">
        <v>378</v>
      </c>
      <c r="D163" s="113" t="s">
        <v>187</v>
      </c>
      <c r="E163" s="113" t="s">
        <v>391</v>
      </c>
      <c r="F163" s="113" t="s">
        <v>389</v>
      </c>
      <c r="G163" s="114">
        <v>0</v>
      </c>
    </row>
    <row r="164" spans="1:7" ht="12.75" customHeight="1" hidden="1">
      <c r="A164" s="109" t="s">
        <v>392</v>
      </c>
      <c r="B164" s="112"/>
      <c r="C164" s="110" t="s">
        <v>378</v>
      </c>
      <c r="D164" s="110" t="s">
        <v>187</v>
      </c>
      <c r="E164" s="110" t="s">
        <v>393</v>
      </c>
      <c r="F164" s="113"/>
      <c r="G164" s="111">
        <f>SUM(G165)</f>
        <v>0</v>
      </c>
    </row>
    <row r="165" spans="1:7" ht="12.75" customHeight="1" hidden="1">
      <c r="A165" s="108" t="s">
        <v>394</v>
      </c>
      <c r="B165" s="109"/>
      <c r="C165" s="110" t="s">
        <v>378</v>
      </c>
      <c r="D165" s="110" t="s">
        <v>187</v>
      </c>
      <c r="E165" s="110" t="s">
        <v>395</v>
      </c>
      <c r="F165" s="110"/>
      <c r="G165" s="111">
        <f>SUM(G166)</f>
        <v>0</v>
      </c>
    </row>
    <row r="166" spans="1:7" ht="12.75" customHeight="1" hidden="1">
      <c r="A166" s="112" t="s">
        <v>388</v>
      </c>
      <c r="B166" s="112"/>
      <c r="C166" s="113" t="s">
        <v>378</v>
      </c>
      <c r="D166" s="113" t="s">
        <v>187</v>
      </c>
      <c r="E166" s="113" t="s">
        <v>395</v>
      </c>
      <c r="F166" s="113" t="s">
        <v>389</v>
      </c>
      <c r="G166" s="114">
        <v>0</v>
      </c>
    </row>
    <row r="167" spans="1:7" s="142" customFormat="1" ht="12.75" hidden="1">
      <c r="A167" s="108" t="s">
        <v>396</v>
      </c>
      <c r="B167" s="109"/>
      <c r="C167" s="110" t="s">
        <v>378</v>
      </c>
      <c r="D167" s="110" t="s">
        <v>187</v>
      </c>
      <c r="E167" s="110" t="s">
        <v>397</v>
      </c>
      <c r="F167" s="110"/>
      <c r="G167" s="111">
        <f>SUM(G168)</f>
        <v>0</v>
      </c>
    </row>
    <row r="168" spans="1:7" s="123" customFormat="1" ht="12.75" hidden="1">
      <c r="A168" s="108" t="s">
        <v>398</v>
      </c>
      <c r="B168" s="109"/>
      <c r="C168" s="110" t="s">
        <v>378</v>
      </c>
      <c r="D168" s="110" t="s">
        <v>187</v>
      </c>
      <c r="E168" s="110" t="s">
        <v>399</v>
      </c>
      <c r="F168" s="110"/>
      <c r="G168" s="111">
        <f>SUM(G169)</f>
        <v>0</v>
      </c>
    </row>
    <row r="169" spans="1:7" s="123" customFormat="1" ht="12.75" customHeight="1" hidden="1">
      <c r="A169" s="112" t="s">
        <v>231</v>
      </c>
      <c r="B169" s="112"/>
      <c r="C169" s="113" t="s">
        <v>378</v>
      </c>
      <c r="D169" s="113" t="s">
        <v>187</v>
      </c>
      <c r="E169" s="113" t="s">
        <v>399</v>
      </c>
      <c r="F169" s="113" t="s">
        <v>232</v>
      </c>
      <c r="G169" s="114">
        <v>0</v>
      </c>
    </row>
    <row r="170" spans="1:7" s="123" customFormat="1" ht="12.75" hidden="1">
      <c r="A170" s="180" t="s">
        <v>400</v>
      </c>
      <c r="B170" s="180"/>
      <c r="C170" s="181" t="s">
        <v>378</v>
      </c>
      <c r="D170" s="181" t="s">
        <v>187</v>
      </c>
      <c r="E170" s="181" t="s">
        <v>357</v>
      </c>
      <c r="F170" s="113"/>
      <c r="G170" s="111">
        <f>SUM(G171)</f>
        <v>0</v>
      </c>
    </row>
    <row r="171" spans="1:7" s="123" customFormat="1" ht="12.75" customHeight="1" hidden="1">
      <c r="A171" s="183" t="s">
        <v>401</v>
      </c>
      <c r="B171" s="180"/>
      <c r="C171" s="181" t="s">
        <v>378</v>
      </c>
      <c r="D171" s="181" t="s">
        <v>187</v>
      </c>
      <c r="E171" s="181" t="s">
        <v>402</v>
      </c>
      <c r="F171" s="113"/>
      <c r="G171" s="114"/>
    </row>
    <row r="172" spans="1:7" s="123" customFormat="1" ht="12.75" customHeight="1" hidden="1">
      <c r="A172" s="190" t="s">
        <v>403</v>
      </c>
      <c r="B172" s="190"/>
      <c r="C172" s="186" t="s">
        <v>378</v>
      </c>
      <c r="D172" s="186" t="s">
        <v>187</v>
      </c>
      <c r="E172" s="186" t="s">
        <v>404</v>
      </c>
      <c r="F172" s="113"/>
      <c r="G172" s="114">
        <v>0</v>
      </c>
    </row>
    <row r="173" spans="1:7" s="123" customFormat="1" ht="12.75" customHeight="1">
      <c r="A173" s="190"/>
      <c r="B173" s="190"/>
      <c r="C173" s="186"/>
      <c r="D173" s="186"/>
      <c r="E173" s="186"/>
      <c r="F173" s="113"/>
      <c r="G173" s="114"/>
    </row>
    <row r="174" spans="1:7" s="123" customFormat="1" ht="24" customHeight="1">
      <c r="A174" s="108" t="s">
        <v>213</v>
      </c>
      <c r="B174" s="190"/>
      <c r="C174" s="110" t="s">
        <v>378</v>
      </c>
      <c r="D174" s="110" t="s">
        <v>187</v>
      </c>
      <c r="E174" s="110" t="s">
        <v>385</v>
      </c>
      <c r="F174" s="110"/>
      <c r="G174" s="111">
        <f>G175+G177</f>
        <v>16.2</v>
      </c>
    </row>
    <row r="175" spans="1:7" s="123" customFormat="1" ht="19.5" customHeight="1">
      <c r="A175" s="108" t="s">
        <v>405</v>
      </c>
      <c r="B175" s="190"/>
      <c r="C175" s="110" t="s">
        <v>378</v>
      </c>
      <c r="D175" s="110" t="s">
        <v>187</v>
      </c>
      <c r="E175" s="110" t="s">
        <v>387</v>
      </c>
      <c r="F175" s="110"/>
      <c r="G175" s="111">
        <f>G176</f>
        <v>3.2</v>
      </c>
    </row>
    <row r="176" spans="1:7" s="123" customFormat="1" ht="22.5" customHeight="1">
      <c r="A176" s="136" t="s">
        <v>388</v>
      </c>
      <c r="B176" s="190"/>
      <c r="C176" s="113" t="s">
        <v>378</v>
      </c>
      <c r="D176" s="113" t="s">
        <v>187</v>
      </c>
      <c r="E176" s="113" t="s">
        <v>406</v>
      </c>
      <c r="F176" s="113" t="s">
        <v>389</v>
      </c>
      <c r="G176" s="114">
        <v>3.2</v>
      </c>
    </row>
    <row r="177" spans="1:7" s="123" customFormat="1" ht="12.75" customHeight="1">
      <c r="A177" s="139" t="s">
        <v>407</v>
      </c>
      <c r="B177" s="190"/>
      <c r="C177" s="110" t="s">
        <v>378</v>
      </c>
      <c r="D177" s="110" t="s">
        <v>187</v>
      </c>
      <c r="E177" s="110" t="s">
        <v>391</v>
      </c>
      <c r="F177" s="110"/>
      <c r="G177" s="111">
        <f>G178</f>
        <v>13</v>
      </c>
    </row>
    <row r="178" spans="1:7" s="123" customFormat="1" ht="20.25" customHeight="1">
      <c r="A178" s="136" t="s">
        <v>388</v>
      </c>
      <c r="B178" s="190"/>
      <c r="C178" s="113" t="s">
        <v>378</v>
      </c>
      <c r="D178" s="113" t="s">
        <v>187</v>
      </c>
      <c r="E178" s="113" t="s">
        <v>408</v>
      </c>
      <c r="F178" s="113" t="s">
        <v>389</v>
      </c>
      <c r="G178" s="114">
        <v>13</v>
      </c>
    </row>
    <row r="179" spans="1:7" s="123" customFormat="1" ht="23.25" customHeight="1">
      <c r="A179" s="109" t="s">
        <v>392</v>
      </c>
      <c r="B179" s="190"/>
      <c r="C179" s="110" t="s">
        <v>378</v>
      </c>
      <c r="D179" s="110" t="s">
        <v>187</v>
      </c>
      <c r="E179" s="110" t="s">
        <v>393</v>
      </c>
      <c r="F179" s="110"/>
      <c r="G179" s="111">
        <f>G180</f>
        <v>1147.1</v>
      </c>
    </row>
    <row r="180" spans="1:7" s="123" customFormat="1" ht="23.25" customHeight="1">
      <c r="A180" s="109" t="s">
        <v>409</v>
      </c>
      <c r="B180" s="190"/>
      <c r="C180" s="110" t="s">
        <v>378</v>
      </c>
      <c r="D180" s="110" t="s">
        <v>187</v>
      </c>
      <c r="E180" s="110" t="s">
        <v>395</v>
      </c>
      <c r="F180" s="110"/>
      <c r="G180" s="111">
        <f>G181</f>
        <v>1147.1</v>
      </c>
    </row>
    <row r="181" spans="1:7" s="123" customFormat="1" ht="17.25" customHeight="1">
      <c r="A181" s="136" t="s">
        <v>388</v>
      </c>
      <c r="B181" s="190"/>
      <c r="C181" s="113" t="s">
        <v>378</v>
      </c>
      <c r="D181" s="113" t="s">
        <v>187</v>
      </c>
      <c r="E181" s="113" t="s">
        <v>410</v>
      </c>
      <c r="F181" s="113" t="s">
        <v>389</v>
      </c>
      <c r="G181" s="114">
        <v>1147.1</v>
      </c>
    </row>
    <row r="182" spans="1:7" s="123" customFormat="1" ht="12.75" customHeight="1">
      <c r="A182" s="190"/>
      <c r="B182" s="190"/>
      <c r="C182" s="186"/>
      <c r="D182" s="186"/>
      <c r="E182" s="186"/>
      <c r="F182" s="113"/>
      <c r="G182" s="114"/>
    </row>
    <row r="183" spans="1:7" s="123" customFormat="1" ht="30" customHeight="1">
      <c r="A183" s="104" t="s">
        <v>411</v>
      </c>
      <c r="B183" s="105"/>
      <c r="C183" s="106" t="s">
        <v>378</v>
      </c>
      <c r="D183" s="106" t="s">
        <v>208</v>
      </c>
      <c r="E183" s="106"/>
      <c r="F183" s="106"/>
      <c r="G183" s="107">
        <f>SUM(G184)</f>
        <v>50</v>
      </c>
    </row>
    <row r="184" spans="1:7" s="123" customFormat="1" ht="27.75" customHeight="1">
      <c r="A184" s="109" t="s">
        <v>380</v>
      </c>
      <c r="B184" s="109"/>
      <c r="C184" s="110" t="s">
        <v>378</v>
      </c>
      <c r="D184" s="110" t="s">
        <v>208</v>
      </c>
      <c r="E184" s="110" t="s">
        <v>381</v>
      </c>
      <c r="F184" s="110"/>
      <c r="G184" s="111">
        <f>SUM(G185)</f>
        <v>50</v>
      </c>
    </row>
    <row r="185" spans="1:7" s="142" customFormat="1" ht="22.5" customHeight="1">
      <c r="A185" s="109" t="s">
        <v>382</v>
      </c>
      <c r="B185" s="109"/>
      <c r="C185" s="110" t="s">
        <v>378</v>
      </c>
      <c r="D185" s="110" t="s">
        <v>208</v>
      </c>
      <c r="E185" s="110" t="s">
        <v>383</v>
      </c>
      <c r="F185" s="110"/>
      <c r="G185" s="111">
        <f>SUM(G186)</f>
        <v>50</v>
      </c>
    </row>
    <row r="186" spans="1:7" s="142" customFormat="1" ht="15.75" customHeight="1">
      <c r="A186" s="112" t="s">
        <v>231</v>
      </c>
      <c r="B186" s="109"/>
      <c r="C186" s="113" t="s">
        <v>378</v>
      </c>
      <c r="D186" s="113" t="s">
        <v>208</v>
      </c>
      <c r="E186" s="113" t="s">
        <v>383</v>
      </c>
      <c r="F186" s="113" t="s">
        <v>232</v>
      </c>
      <c r="G186" s="114">
        <v>50</v>
      </c>
    </row>
    <row r="187" spans="1:9" s="142" customFormat="1" ht="12" customHeight="1">
      <c r="A187" s="112"/>
      <c r="B187" s="112"/>
      <c r="C187" s="162"/>
      <c r="D187" s="162"/>
      <c r="E187" s="162"/>
      <c r="F187" s="162"/>
      <c r="G187" s="114"/>
      <c r="H187" s="141"/>
      <c r="I187" s="141"/>
    </row>
    <row r="188" spans="1:9" s="192" customFormat="1" ht="12.75" customHeight="1" hidden="1">
      <c r="A188" s="100" t="s">
        <v>412</v>
      </c>
      <c r="B188" s="100"/>
      <c r="C188" s="101" t="s">
        <v>413</v>
      </c>
      <c r="D188" s="101"/>
      <c r="E188" s="101"/>
      <c r="F188" s="101"/>
      <c r="G188" s="102">
        <f>SUM(G189)</f>
        <v>0</v>
      </c>
      <c r="H188" s="191"/>
      <c r="I188" s="191"/>
    </row>
    <row r="189" spans="1:9" s="192" customFormat="1" ht="12.75" customHeight="1" hidden="1">
      <c r="A189" s="105" t="s">
        <v>414</v>
      </c>
      <c r="B189" s="105"/>
      <c r="C189" s="106" t="s">
        <v>413</v>
      </c>
      <c r="D189" s="106" t="s">
        <v>187</v>
      </c>
      <c r="E189" s="106"/>
      <c r="F189" s="106"/>
      <c r="G189" s="107">
        <f>SUM(G190)</f>
        <v>0</v>
      </c>
      <c r="H189" s="191"/>
      <c r="I189" s="191"/>
    </row>
    <row r="190" spans="1:9" s="192" customFormat="1" ht="12.75" customHeight="1" hidden="1">
      <c r="A190" s="109" t="s">
        <v>415</v>
      </c>
      <c r="B190" s="109"/>
      <c r="C190" s="110" t="s">
        <v>413</v>
      </c>
      <c r="D190" s="110" t="s">
        <v>187</v>
      </c>
      <c r="E190" s="110" t="s">
        <v>416</v>
      </c>
      <c r="F190" s="110"/>
      <c r="G190" s="111">
        <f>SUM(G191)</f>
        <v>0</v>
      </c>
      <c r="H190" s="191"/>
      <c r="I190" s="191"/>
    </row>
    <row r="191" spans="1:9" s="192" customFormat="1" ht="12.75" customHeight="1" hidden="1">
      <c r="A191" s="109" t="s">
        <v>417</v>
      </c>
      <c r="B191" s="109"/>
      <c r="C191" s="110" t="s">
        <v>413</v>
      </c>
      <c r="D191" s="110" t="s">
        <v>187</v>
      </c>
      <c r="E191" s="110" t="s">
        <v>418</v>
      </c>
      <c r="F191" s="110"/>
      <c r="G191" s="111">
        <f>SUM(G192)</f>
        <v>0</v>
      </c>
      <c r="H191" s="191"/>
      <c r="I191" s="191"/>
    </row>
    <row r="192" spans="1:9" s="192" customFormat="1" ht="12.75" customHeight="1" hidden="1">
      <c r="A192" s="112" t="s">
        <v>419</v>
      </c>
      <c r="B192" s="112"/>
      <c r="C192" s="113" t="s">
        <v>413</v>
      </c>
      <c r="D192" s="113" t="s">
        <v>187</v>
      </c>
      <c r="E192" s="113" t="s">
        <v>418</v>
      </c>
      <c r="F192" s="113" t="s">
        <v>420</v>
      </c>
      <c r="G192" s="114">
        <v>0</v>
      </c>
      <c r="H192" s="191"/>
      <c r="I192" s="191"/>
    </row>
    <row r="193" spans="1:9" s="142" customFormat="1" ht="12.75" hidden="1">
      <c r="A193" s="112"/>
      <c r="B193" s="112"/>
      <c r="C193" s="162"/>
      <c r="D193" s="162"/>
      <c r="E193" s="162"/>
      <c r="F193" s="162"/>
      <c r="G193" s="114"/>
      <c r="H193" s="141"/>
      <c r="I193" s="141"/>
    </row>
    <row r="194" spans="1:9" s="142" customFormat="1" ht="15" customHeight="1">
      <c r="A194" s="100" t="s">
        <v>421</v>
      </c>
      <c r="B194" s="100"/>
      <c r="C194" s="101" t="s">
        <v>227</v>
      </c>
      <c r="D194" s="101"/>
      <c r="E194" s="101"/>
      <c r="F194" s="101"/>
      <c r="G194" s="193">
        <f>SUM(G195)</f>
        <v>50</v>
      </c>
      <c r="H194" s="141"/>
      <c r="I194" s="141"/>
    </row>
    <row r="195" spans="1:9" s="142" customFormat="1" ht="12.75">
      <c r="A195" s="105" t="s">
        <v>422</v>
      </c>
      <c r="B195" s="105"/>
      <c r="C195" s="106" t="s">
        <v>227</v>
      </c>
      <c r="D195" s="106" t="s">
        <v>187</v>
      </c>
      <c r="E195" s="106"/>
      <c r="F195" s="106"/>
      <c r="G195" s="111">
        <f>SUM(G196)</f>
        <v>50</v>
      </c>
      <c r="H195" s="141"/>
      <c r="I195" s="141"/>
    </row>
    <row r="196" spans="1:9" s="142" customFormat="1" ht="23.25">
      <c r="A196" s="180" t="s">
        <v>423</v>
      </c>
      <c r="B196" s="109"/>
      <c r="C196" s="110" t="s">
        <v>227</v>
      </c>
      <c r="D196" s="110" t="s">
        <v>187</v>
      </c>
      <c r="E196" s="110" t="s">
        <v>424</v>
      </c>
      <c r="F196" s="110"/>
      <c r="G196" s="111">
        <f>SUM(G197)</f>
        <v>50</v>
      </c>
      <c r="H196" s="141"/>
      <c r="I196" s="141"/>
    </row>
    <row r="197" spans="1:9" s="142" customFormat="1" ht="23.25">
      <c r="A197" s="180" t="s">
        <v>425</v>
      </c>
      <c r="B197" s="109"/>
      <c r="C197" s="110" t="s">
        <v>227</v>
      </c>
      <c r="D197" s="110" t="s">
        <v>187</v>
      </c>
      <c r="E197" s="110" t="s">
        <v>426</v>
      </c>
      <c r="F197" s="110"/>
      <c r="G197" s="111">
        <f>SUM(G198)</f>
        <v>50</v>
      </c>
      <c r="H197" s="141"/>
      <c r="I197" s="141"/>
    </row>
    <row r="198" spans="1:9" s="142" customFormat="1" ht="23.25">
      <c r="A198" s="112" t="s">
        <v>194</v>
      </c>
      <c r="B198" s="112"/>
      <c r="C198" s="113" t="s">
        <v>227</v>
      </c>
      <c r="D198" s="113" t="s">
        <v>187</v>
      </c>
      <c r="E198" s="113" t="s">
        <v>426</v>
      </c>
      <c r="F198" s="113" t="s">
        <v>195</v>
      </c>
      <c r="G198" s="114">
        <v>50</v>
      </c>
      <c r="H198" s="141"/>
      <c r="I198" s="141"/>
    </row>
    <row r="199" spans="1:9" s="142" customFormat="1" ht="12.75">
      <c r="A199" s="112"/>
      <c r="B199" s="112"/>
      <c r="C199" s="113"/>
      <c r="D199" s="113"/>
      <c r="E199" s="113"/>
      <c r="F199" s="113"/>
      <c r="G199" s="114"/>
      <c r="H199" s="141"/>
      <c r="I199" s="141"/>
    </row>
    <row r="200" spans="1:9" s="142" customFormat="1" ht="23.25">
      <c r="A200" s="100" t="s">
        <v>427</v>
      </c>
      <c r="B200" s="105"/>
      <c r="C200" s="101" t="s">
        <v>234</v>
      </c>
      <c r="D200" s="106"/>
      <c r="E200" s="106"/>
      <c r="F200" s="106"/>
      <c r="G200" s="193">
        <f>SUM(G202)</f>
        <v>50</v>
      </c>
      <c r="H200" s="141"/>
      <c r="I200" s="141"/>
    </row>
    <row r="201" spans="1:9" s="142" customFormat="1" ht="28.5" customHeight="1">
      <c r="A201" s="104" t="s">
        <v>428</v>
      </c>
      <c r="B201" s="104"/>
      <c r="C201" s="133" t="s">
        <v>234</v>
      </c>
      <c r="D201" s="133" t="s">
        <v>187</v>
      </c>
      <c r="E201" s="129"/>
      <c r="F201" s="129"/>
      <c r="G201" s="134">
        <f>SUM(G202)</f>
        <v>50</v>
      </c>
      <c r="H201" s="141"/>
      <c r="I201" s="141"/>
    </row>
    <row r="202" spans="1:9" s="142" customFormat="1" ht="12.75">
      <c r="A202" s="109" t="s">
        <v>429</v>
      </c>
      <c r="B202" s="109"/>
      <c r="C202" s="110" t="s">
        <v>234</v>
      </c>
      <c r="D202" s="110" t="s">
        <v>187</v>
      </c>
      <c r="E202" s="110" t="s">
        <v>430</v>
      </c>
      <c r="F202" s="110"/>
      <c r="G202" s="111">
        <f>SUM(G203)</f>
        <v>50</v>
      </c>
      <c r="H202" s="141"/>
      <c r="I202" s="141"/>
    </row>
    <row r="203" spans="1:9" s="142" customFormat="1" ht="12.75">
      <c r="A203" s="109" t="s">
        <v>431</v>
      </c>
      <c r="B203" s="109"/>
      <c r="C203" s="110" t="s">
        <v>234</v>
      </c>
      <c r="D203" s="110" t="s">
        <v>187</v>
      </c>
      <c r="E203" s="110" t="s">
        <v>432</v>
      </c>
      <c r="F203" s="110"/>
      <c r="G203" s="111">
        <f>SUM(G204)</f>
        <v>50</v>
      </c>
      <c r="H203" s="141"/>
      <c r="I203" s="141"/>
    </row>
    <row r="204" spans="1:9" s="142" customFormat="1" ht="12.75">
      <c r="A204" s="112" t="s">
        <v>231</v>
      </c>
      <c r="B204" s="112"/>
      <c r="C204" s="113" t="s">
        <v>234</v>
      </c>
      <c r="D204" s="113" t="s">
        <v>187</v>
      </c>
      <c r="E204" s="113" t="s">
        <v>432</v>
      </c>
      <c r="F204" s="113" t="s">
        <v>232</v>
      </c>
      <c r="G204" s="114">
        <v>50</v>
      </c>
      <c r="H204" s="141"/>
      <c r="I204" s="141"/>
    </row>
    <row r="205" spans="1:9" s="142" customFormat="1" ht="15" customHeight="1">
      <c r="A205" s="112"/>
      <c r="B205" s="112"/>
      <c r="C205" s="113"/>
      <c r="D205" s="113"/>
      <c r="E205" s="113"/>
      <c r="F205" s="113"/>
      <c r="G205" s="114"/>
      <c r="H205" s="141"/>
      <c r="I205" s="141"/>
    </row>
    <row r="206" spans="1:9" s="142" customFormat="1" ht="12.75" customHeight="1" hidden="1">
      <c r="A206" s="194" t="s">
        <v>433</v>
      </c>
      <c r="B206" s="195"/>
      <c r="C206" s="196" t="s">
        <v>269</v>
      </c>
      <c r="D206" s="196"/>
      <c r="E206" s="196"/>
      <c r="F206" s="196"/>
      <c r="G206" s="197">
        <f>SUM(G207)</f>
        <v>0</v>
      </c>
      <c r="H206" s="141"/>
      <c r="I206" s="141"/>
    </row>
    <row r="207" spans="1:9" s="142" customFormat="1" ht="12.75" customHeight="1" hidden="1">
      <c r="A207" s="145" t="s">
        <v>434</v>
      </c>
      <c r="B207" s="145"/>
      <c r="C207" s="147" t="s">
        <v>269</v>
      </c>
      <c r="D207" s="147" t="s">
        <v>197</v>
      </c>
      <c r="E207" s="147"/>
      <c r="F207" s="147"/>
      <c r="G207" s="149">
        <f>SUM(G216+G218+G220)</f>
        <v>0</v>
      </c>
      <c r="H207" s="141"/>
      <c r="I207" s="141"/>
    </row>
    <row r="208" spans="1:9" s="142" customFormat="1" ht="12.75" customHeight="1" hidden="1">
      <c r="A208" s="144" t="s">
        <v>435</v>
      </c>
      <c r="B208" s="144"/>
      <c r="C208" s="125" t="s">
        <v>227</v>
      </c>
      <c r="D208" s="125" t="s">
        <v>208</v>
      </c>
      <c r="E208" s="110" t="s">
        <v>220</v>
      </c>
      <c r="F208" s="125"/>
      <c r="G208" s="150">
        <f>SUM(G209)</f>
        <v>0</v>
      </c>
      <c r="H208" s="141"/>
      <c r="I208" s="141"/>
    </row>
    <row r="209" spans="1:9" s="142" customFormat="1" ht="12.75" customHeight="1" hidden="1">
      <c r="A209" s="112" t="s">
        <v>221</v>
      </c>
      <c r="B209" s="112"/>
      <c r="C209" s="113" t="s">
        <v>227</v>
      </c>
      <c r="D209" s="113" t="s">
        <v>208</v>
      </c>
      <c r="E209" s="113" t="s">
        <v>220</v>
      </c>
      <c r="F209" s="113" t="s">
        <v>206</v>
      </c>
      <c r="G209" s="114"/>
      <c r="H209" s="141"/>
      <c r="I209" s="141"/>
    </row>
    <row r="210" spans="1:9" s="142" customFormat="1" ht="12.75" customHeight="1" hidden="1">
      <c r="A210" s="144" t="s">
        <v>436</v>
      </c>
      <c r="B210" s="109"/>
      <c r="C210" s="125" t="s">
        <v>227</v>
      </c>
      <c r="D210" s="125" t="s">
        <v>208</v>
      </c>
      <c r="E210" s="110" t="s">
        <v>223</v>
      </c>
      <c r="F210" s="125"/>
      <c r="G210" s="111">
        <f>SUM(G211)</f>
        <v>0</v>
      </c>
      <c r="H210" s="141"/>
      <c r="I210" s="141"/>
    </row>
    <row r="211" spans="1:9" s="142" customFormat="1" ht="12.75" customHeight="1" hidden="1">
      <c r="A211" s="112" t="s">
        <v>221</v>
      </c>
      <c r="B211" s="112"/>
      <c r="C211" s="113" t="s">
        <v>227</v>
      </c>
      <c r="D211" s="113" t="s">
        <v>208</v>
      </c>
      <c r="E211" s="113" t="s">
        <v>223</v>
      </c>
      <c r="F211" s="113" t="s">
        <v>206</v>
      </c>
      <c r="G211" s="114"/>
      <c r="H211" s="141"/>
      <c r="I211" s="141"/>
    </row>
    <row r="212" spans="1:9" s="142" customFormat="1" ht="12.75" customHeight="1" hidden="1">
      <c r="A212" s="109" t="s">
        <v>437</v>
      </c>
      <c r="B212" s="160" t="s">
        <v>420</v>
      </c>
      <c r="C212" s="125" t="s">
        <v>227</v>
      </c>
      <c r="D212" s="125" t="s">
        <v>208</v>
      </c>
      <c r="E212" s="125" t="s">
        <v>225</v>
      </c>
      <c r="F212" s="113"/>
      <c r="G212" s="111">
        <f>SUM(G213)</f>
        <v>0</v>
      </c>
      <c r="H212" s="141"/>
      <c r="I212" s="141"/>
    </row>
    <row r="213" spans="1:9" s="156" customFormat="1" ht="12.75" customHeight="1" hidden="1">
      <c r="A213" s="112" t="s">
        <v>221</v>
      </c>
      <c r="B213" s="162" t="s">
        <v>420</v>
      </c>
      <c r="C213" s="113" t="s">
        <v>227</v>
      </c>
      <c r="D213" s="113" t="s">
        <v>208</v>
      </c>
      <c r="E213" s="113" t="s">
        <v>225</v>
      </c>
      <c r="F213" s="113" t="s">
        <v>206</v>
      </c>
      <c r="G213" s="114"/>
      <c r="H213" s="155"/>
      <c r="I213" s="155"/>
    </row>
    <row r="214" spans="1:9" s="156" customFormat="1" ht="12.75" customHeight="1" hidden="1">
      <c r="A214" s="109" t="s">
        <v>200</v>
      </c>
      <c r="B214" s="162"/>
      <c r="C214" s="110" t="s">
        <v>269</v>
      </c>
      <c r="D214" s="110" t="s">
        <v>197</v>
      </c>
      <c r="E214" s="110" t="s">
        <v>201</v>
      </c>
      <c r="F214" s="110"/>
      <c r="G214" s="111">
        <f>SUM(G215)</f>
        <v>0</v>
      </c>
      <c r="H214" s="155"/>
      <c r="I214" s="155"/>
    </row>
    <row r="215" spans="1:9" s="156" customFormat="1" ht="12.75" customHeight="1" hidden="1">
      <c r="A215" s="198"/>
      <c r="B215" s="162"/>
      <c r="C215" s="110" t="s">
        <v>269</v>
      </c>
      <c r="D215" s="110" t="s">
        <v>197</v>
      </c>
      <c r="E215" s="110" t="s">
        <v>203</v>
      </c>
      <c r="F215" s="110"/>
      <c r="G215" s="111">
        <f>SUM(G216+G218+G220)</f>
        <v>0</v>
      </c>
      <c r="H215" s="155"/>
      <c r="I215" s="155"/>
    </row>
    <row r="216" spans="1:9" s="142" customFormat="1" ht="12.75" customHeight="1" hidden="1">
      <c r="A216" s="108" t="s">
        <v>314</v>
      </c>
      <c r="B216" s="144"/>
      <c r="C216" s="125" t="s">
        <v>269</v>
      </c>
      <c r="D216" s="125" t="s">
        <v>197</v>
      </c>
      <c r="E216" s="125" t="s">
        <v>205</v>
      </c>
      <c r="F216" s="125"/>
      <c r="G216" s="111">
        <f>SUM(G217)</f>
        <v>0</v>
      </c>
      <c r="H216" s="141"/>
      <c r="I216" s="141"/>
    </row>
    <row r="217" spans="1:9" s="142" customFormat="1" ht="12.75" customHeight="1" hidden="1">
      <c r="A217" s="112" t="s">
        <v>221</v>
      </c>
      <c r="B217" s="144"/>
      <c r="C217" s="113" t="s">
        <v>269</v>
      </c>
      <c r="D217" s="113" t="s">
        <v>197</v>
      </c>
      <c r="E217" s="113" t="s">
        <v>205</v>
      </c>
      <c r="F217" s="113" t="s">
        <v>206</v>
      </c>
      <c r="G217" s="114">
        <v>0</v>
      </c>
      <c r="H217" s="141"/>
      <c r="I217" s="141"/>
    </row>
    <row r="218" spans="1:9" s="142" customFormat="1" ht="12.75" customHeight="1" hidden="1">
      <c r="A218" s="109" t="s">
        <v>438</v>
      </c>
      <c r="B218" s="112"/>
      <c r="C218" s="110" t="s">
        <v>269</v>
      </c>
      <c r="D218" s="110" t="s">
        <v>197</v>
      </c>
      <c r="E218" s="110" t="s">
        <v>439</v>
      </c>
      <c r="F218" s="110"/>
      <c r="G218" s="111">
        <f>SUM(G219)</f>
        <v>0</v>
      </c>
      <c r="H218" s="141"/>
      <c r="I218" s="141"/>
    </row>
    <row r="219" spans="1:9" s="142" customFormat="1" ht="12.75" customHeight="1" hidden="1">
      <c r="A219" s="112" t="s">
        <v>221</v>
      </c>
      <c r="B219" s="112"/>
      <c r="C219" s="113" t="s">
        <v>269</v>
      </c>
      <c r="D219" s="113" t="s">
        <v>197</v>
      </c>
      <c r="E219" s="113" t="s">
        <v>439</v>
      </c>
      <c r="F219" s="113" t="s">
        <v>206</v>
      </c>
      <c r="G219" s="114">
        <v>0</v>
      </c>
      <c r="H219" s="141"/>
      <c r="I219" s="141"/>
    </row>
    <row r="220" spans="1:9" s="142" customFormat="1" ht="12.75" customHeight="1" hidden="1">
      <c r="A220" s="108" t="s">
        <v>222</v>
      </c>
      <c r="B220" s="109"/>
      <c r="C220" s="110" t="s">
        <v>269</v>
      </c>
      <c r="D220" s="110" t="s">
        <v>197</v>
      </c>
      <c r="E220" s="110" t="s">
        <v>440</v>
      </c>
      <c r="F220" s="110"/>
      <c r="G220" s="111">
        <f>SUM(G221)</f>
        <v>0</v>
      </c>
      <c r="H220" s="141"/>
      <c r="I220" s="141"/>
    </row>
    <row r="221" spans="1:9" s="142" customFormat="1" ht="12.75" customHeight="1" hidden="1">
      <c r="A221" s="112" t="s">
        <v>221</v>
      </c>
      <c r="B221" s="112"/>
      <c r="C221" s="113" t="s">
        <v>269</v>
      </c>
      <c r="D221" s="113" t="s">
        <v>197</v>
      </c>
      <c r="E221" s="113" t="s">
        <v>440</v>
      </c>
      <c r="F221" s="113" t="s">
        <v>206</v>
      </c>
      <c r="G221" s="114">
        <v>0</v>
      </c>
      <c r="H221" s="141"/>
      <c r="I221" s="141"/>
    </row>
    <row r="222" spans="1:7" ht="12.75">
      <c r="A222" s="199" t="s">
        <v>441</v>
      </c>
      <c r="B222" s="199"/>
      <c r="C222" s="200"/>
      <c r="D222" s="200"/>
      <c r="E222" s="200"/>
      <c r="F222" s="200"/>
      <c r="G222" s="193">
        <f>G9+G56+G62+G81+G110+G145+G154+G194+G200</f>
        <v>45898.3</v>
      </c>
    </row>
    <row r="223" spans="1:8" ht="12.75">
      <c r="A223" s="201"/>
      <c r="B223" s="201"/>
      <c r="C223" s="202"/>
      <c r="D223" s="202"/>
      <c r="E223" s="202"/>
      <c r="F223" s="202"/>
      <c r="G223" s="202"/>
      <c r="H223" s="203"/>
    </row>
    <row r="224" spans="1:8" ht="12.75">
      <c r="A224" s="204"/>
      <c r="B224" s="204"/>
      <c r="H224" s="205"/>
    </row>
    <row r="225" spans="1:8" ht="12.75">
      <c r="A225" s="204"/>
      <c r="B225" s="204"/>
      <c r="H225" s="205"/>
    </row>
    <row r="226" spans="1:8" ht="12.75">
      <c r="A226" s="204"/>
      <c r="B226" s="204"/>
      <c r="H226" s="205"/>
    </row>
    <row r="227" spans="1:8" ht="12.75">
      <c r="A227" s="204"/>
      <c r="B227" s="204"/>
      <c r="H227" s="205"/>
    </row>
    <row r="228" spans="1:8" ht="12.75">
      <c r="A228" s="204"/>
      <c r="B228" s="204"/>
      <c r="H228" s="205"/>
    </row>
    <row r="229" spans="1:8" ht="12.75">
      <c r="A229" s="204"/>
      <c r="B229" s="204"/>
      <c r="H229" s="205"/>
    </row>
    <row r="230" spans="1:8" ht="12.75">
      <c r="A230" s="204"/>
      <c r="B230" s="204"/>
      <c r="H230" s="205"/>
    </row>
    <row r="231" spans="1:8" ht="12.75">
      <c r="A231" s="204"/>
      <c r="B231" s="204"/>
      <c r="H231" s="205"/>
    </row>
    <row r="232" spans="1:8" ht="12.75">
      <c r="A232" s="204"/>
      <c r="B232" s="204"/>
      <c r="H232" s="205"/>
    </row>
    <row r="233" spans="1:8" ht="12.75">
      <c r="A233" s="204"/>
      <c r="B233" s="204"/>
      <c r="H233" s="205"/>
    </row>
    <row r="234" spans="1:8" ht="12.75">
      <c r="A234" s="204"/>
      <c r="B234" s="204"/>
      <c r="H234" s="205"/>
    </row>
  </sheetData>
  <mergeCells count="5">
    <mergeCell ref="C2:G2"/>
    <mergeCell ref="C3:G3"/>
    <mergeCell ref="C4:G4"/>
    <mergeCell ref="D5:G5"/>
    <mergeCell ref="A6:G6"/>
  </mergeCells>
  <printOptions/>
  <pageMargins left="0.75" right="0.75" top="1" bottom="1" header="0.5118055555555555" footer="0.5"/>
  <pageSetup horizontalDpi="300" verticalDpi="300" orientation="portrait" paperSize="9" scale="95"/>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2:O256"/>
  <sheetViews>
    <sheetView zoomScaleSheetLayoutView="75" workbookViewId="0" topLeftCell="A1">
      <selection activeCell="A4" sqref="A4"/>
    </sheetView>
  </sheetViews>
  <sheetFormatPr defaultColWidth="9.00390625" defaultRowHeight="12.75"/>
  <cols>
    <col min="1" max="1" width="49.625" style="90" customWidth="1"/>
    <col min="2" max="2" width="0" style="90" hidden="1" customWidth="1"/>
    <col min="3" max="3" width="5.375" style="90" customWidth="1"/>
    <col min="4" max="4" width="7.75390625" style="91" customWidth="1"/>
    <col min="5" max="5" width="7.25390625" style="91" customWidth="1"/>
    <col min="6" max="6" width="9.00390625" style="91" customWidth="1"/>
    <col min="7" max="7" width="5.25390625" style="91" customWidth="1"/>
    <col min="8" max="8" width="12.25390625" style="91" customWidth="1"/>
    <col min="9" max="9" width="11.125" style="0" customWidth="1"/>
    <col min="10" max="10" width="10.125" style="0" customWidth="1"/>
    <col min="11" max="11" width="9.25390625" style="0" customWidth="1"/>
  </cols>
  <sheetData>
    <row r="2" spans="4:11" ht="12.75" customHeight="1">
      <c r="D2" s="50" t="s">
        <v>442</v>
      </c>
      <c r="E2" s="50"/>
      <c r="F2" s="50"/>
      <c r="G2" s="50"/>
      <c r="H2" s="50"/>
      <c r="I2" s="49"/>
      <c r="K2" s="92"/>
    </row>
    <row r="3" spans="4:8" ht="54.75" customHeight="1">
      <c r="D3" s="50" t="s">
        <v>443</v>
      </c>
      <c r="E3" s="50"/>
      <c r="F3" s="50"/>
      <c r="G3" s="50"/>
      <c r="H3" s="50"/>
    </row>
    <row r="4" spans="4:8" ht="57" customHeight="1">
      <c r="D4" s="50" t="s">
        <v>178</v>
      </c>
      <c r="E4" s="50"/>
      <c r="F4" s="50"/>
      <c r="G4" s="50"/>
      <c r="H4" s="50"/>
    </row>
    <row r="5" spans="5:8" ht="12.75" customHeight="1">
      <c r="E5" s="93"/>
      <c r="F5" s="93"/>
      <c r="G5" s="93"/>
      <c r="H5" s="93"/>
    </row>
    <row r="6" spans="1:9" ht="38.25" customHeight="1">
      <c r="A6" s="94" t="s">
        <v>444</v>
      </c>
      <c r="B6" s="94"/>
      <c r="C6" s="94"/>
      <c r="D6" s="94"/>
      <c r="E6" s="94"/>
      <c r="F6" s="94"/>
      <c r="G6" s="94"/>
      <c r="H6" s="94"/>
      <c r="I6" s="95"/>
    </row>
    <row r="7" ht="12.75">
      <c r="H7" s="90"/>
    </row>
    <row r="8" spans="1:10" ht="23.25">
      <c r="A8" s="96" t="s">
        <v>180</v>
      </c>
      <c r="B8" s="96"/>
      <c r="C8" s="98" t="s">
        <v>445</v>
      </c>
      <c r="D8" s="97" t="s">
        <v>181</v>
      </c>
      <c r="E8" s="97" t="s">
        <v>182</v>
      </c>
      <c r="F8" s="97" t="s">
        <v>183</v>
      </c>
      <c r="G8" s="97" t="s">
        <v>184</v>
      </c>
      <c r="H8" s="98" t="s">
        <v>185</v>
      </c>
      <c r="I8" s="99"/>
      <c r="J8" s="99"/>
    </row>
    <row r="9" spans="1:10" ht="38.25" customHeight="1">
      <c r="A9" s="96" t="s">
        <v>446</v>
      </c>
      <c r="B9" s="96"/>
      <c r="C9" s="97" t="s">
        <v>114</v>
      </c>
      <c r="D9" s="97"/>
      <c r="E9" s="97"/>
      <c r="F9" s="97"/>
      <c r="G9" s="97"/>
      <c r="H9" s="206">
        <f>H10+H60+H66+H85+H120+H159+H168+H205+H211</f>
        <v>45858.3</v>
      </c>
      <c r="I9" s="99"/>
      <c r="J9" s="99"/>
    </row>
    <row r="10" spans="1:10" ht="12.75">
      <c r="A10" s="100" t="s">
        <v>186</v>
      </c>
      <c r="B10" s="100"/>
      <c r="C10" s="97" t="s">
        <v>114</v>
      </c>
      <c r="D10" s="101" t="s">
        <v>187</v>
      </c>
      <c r="E10" s="101"/>
      <c r="F10" s="101"/>
      <c r="G10" s="101"/>
      <c r="H10" s="102">
        <f>H14+H30+H32+H35+H37+H41+H43+H45+H49+H54+H58</f>
        <v>11790</v>
      </c>
      <c r="I10" s="103"/>
      <c r="J10" s="103"/>
    </row>
    <row r="11" spans="1:10" ht="40.5" customHeight="1">
      <c r="A11" s="104" t="s">
        <v>188</v>
      </c>
      <c r="B11" s="105"/>
      <c r="C11" s="207" t="s">
        <v>114</v>
      </c>
      <c r="D11" s="106" t="s">
        <v>187</v>
      </c>
      <c r="E11" s="106" t="s">
        <v>189</v>
      </c>
      <c r="F11" s="106"/>
      <c r="G11" s="106"/>
      <c r="H11" s="107">
        <f>SUM(H12)</f>
        <v>1483</v>
      </c>
      <c r="I11" s="103"/>
      <c r="J11" s="103"/>
    </row>
    <row r="12" spans="1:10" ht="39" customHeight="1">
      <c r="A12" s="108" t="s">
        <v>190</v>
      </c>
      <c r="B12" s="109"/>
      <c r="C12" s="208" t="s">
        <v>114</v>
      </c>
      <c r="D12" s="110" t="s">
        <v>187</v>
      </c>
      <c r="E12" s="110" t="s">
        <v>189</v>
      </c>
      <c r="F12" s="110" t="s">
        <v>191</v>
      </c>
      <c r="G12" s="110"/>
      <c r="H12" s="111">
        <f>SUM(H13)</f>
        <v>1483</v>
      </c>
      <c r="I12" s="103"/>
      <c r="J12" s="103"/>
    </row>
    <row r="13" spans="1:10" ht="12.75">
      <c r="A13" s="109" t="s">
        <v>192</v>
      </c>
      <c r="B13" s="109"/>
      <c r="C13" s="208" t="s">
        <v>114</v>
      </c>
      <c r="D13" s="110" t="s">
        <v>187</v>
      </c>
      <c r="E13" s="110" t="s">
        <v>189</v>
      </c>
      <c r="F13" s="110" t="s">
        <v>193</v>
      </c>
      <c r="G13" s="110"/>
      <c r="H13" s="111">
        <f>SUM(H14)</f>
        <v>1483</v>
      </c>
      <c r="I13" s="103"/>
      <c r="J13" s="103"/>
    </row>
    <row r="14" spans="1:10" ht="31.5" customHeight="1">
      <c r="A14" s="112" t="s">
        <v>194</v>
      </c>
      <c r="B14" s="112"/>
      <c r="C14" s="209" t="s">
        <v>114</v>
      </c>
      <c r="D14" s="113" t="s">
        <v>187</v>
      </c>
      <c r="E14" s="113" t="s">
        <v>189</v>
      </c>
      <c r="F14" s="113" t="s">
        <v>193</v>
      </c>
      <c r="G14" s="113" t="s">
        <v>195</v>
      </c>
      <c r="H14" s="114">
        <v>1483</v>
      </c>
      <c r="I14" s="103"/>
      <c r="J14" s="103"/>
    </row>
    <row r="15" spans="1:10" ht="12.75" hidden="1">
      <c r="A15" s="105" t="s">
        <v>196</v>
      </c>
      <c r="B15" s="105"/>
      <c r="C15" s="207" t="s">
        <v>447</v>
      </c>
      <c r="D15" s="115" t="s">
        <v>187</v>
      </c>
      <c r="E15" s="116" t="s">
        <v>197</v>
      </c>
      <c r="F15" s="116"/>
      <c r="G15" s="116"/>
      <c r="H15" s="117">
        <f>SUM(H16)</f>
        <v>0</v>
      </c>
      <c r="I15" s="103"/>
      <c r="J15" s="103"/>
    </row>
    <row r="16" spans="1:10" ht="12.75" hidden="1">
      <c r="A16" s="109" t="s">
        <v>448</v>
      </c>
      <c r="B16" s="109"/>
      <c r="C16" s="208" t="s">
        <v>447</v>
      </c>
      <c r="D16" s="118" t="s">
        <v>187</v>
      </c>
      <c r="E16" s="119" t="s">
        <v>197</v>
      </c>
      <c r="F16" s="119" t="s">
        <v>191</v>
      </c>
      <c r="G16" s="120"/>
      <c r="H16" s="121">
        <f>SUM(H17,H19,H21)</f>
        <v>0</v>
      </c>
      <c r="I16" s="103"/>
      <c r="J16" s="103"/>
    </row>
    <row r="17" spans="1:10" s="123" customFormat="1" ht="12.75" hidden="1">
      <c r="A17" s="109" t="s">
        <v>198</v>
      </c>
      <c r="B17" s="109"/>
      <c r="C17" s="208" t="s">
        <v>447</v>
      </c>
      <c r="D17" s="118" t="s">
        <v>187</v>
      </c>
      <c r="E17" s="119" t="s">
        <v>197</v>
      </c>
      <c r="F17" s="119" t="s">
        <v>199</v>
      </c>
      <c r="G17" s="119"/>
      <c r="H17" s="122">
        <f>SUM(H18)</f>
        <v>0</v>
      </c>
      <c r="I17" s="103"/>
      <c r="J17" s="103"/>
    </row>
    <row r="18" spans="1:10" ht="12.75" customHeight="1" hidden="1">
      <c r="A18" s="112" t="s">
        <v>194</v>
      </c>
      <c r="B18" s="112"/>
      <c r="C18" s="209" t="s">
        <v>447</v>
      </c>
      <c r="D18" s="113" t="s">
        <v>187</v>
      </c>
      <c r="E18" s="113" t="s">
        <v>197</v>
      </c>
      <c r="F18" s="113" t="s">
        <v>199</v>
      </c>
      <c r="G18" s="113" t="s">
        <v>195</v>
      </c>
      <c r="H18" s="124">
        <v>0</v>
      </c>
      <c r="I18" s="103"/>
      <c r="J18" s="103"/>
    </row>
    <row r="19" spans="1:10" s="123" customFormat="1" ht="12.75" customHeight="1" hidden="1">
      <c r="A19" s="109" t="s">
        <v>449</v>
      </c>
      <c r="B19" s="109"/>
      <c r="C19" s="208" t="s">
        <v>447</v>
      </c>
      <c r="D19" s="110" t="s">
        <v>187</v>
      </c>
      <c r="E19" s="110" t="s">
        <v>197</v>
      </c>
      <c r="F19" s="110" t="s">
        <v>450</v>
      </c>
      <c r="G19" s="110"/>
      <c r="H19" s="122">
        <f>SUM(H20)</f>
        <v>0</v>
      </c>
      <c r="I19" s="103"/>
      <c r="J19" s="103"/>
    </row>
    <row r="20" spans="1:10" ht="12.75" customHeight="1" hidden="1">
      <c r="A20" s="112" t="s">
        <v>194</v>
      </c>
      <c r="B20" s="112"/>
      <c r="C20" s="209" t="s">
        <v>447</v>
      </c>
      <c r="D20" s="113" t="s">
        <v>187</v>
      </c>
      <c r="E20" s="113" t="s">
        <v>197</v>
      </c>
      <c r="F20" s="113" t="s">
        <v>450</v>
      </c>
      <c r="G20" s="113" t="s">
        <v>195</v>
      </c>
      <c r="H20" s="124">
        <v>0</v>
      </c>
      <c r="I20" s="103"/>
      <c r="J20" s="103"/>
    </row>
    <row r="21" spans="1:10" ht="12.75" customHeight="1" hidden="1">
      <c r="A21" s="109" t="s">
        <v>213</v>
      </c>
      <c r="B21" s="109"/>
      <c r="C21" s="210" t="s">
        <v>451</v>
      </c>
      <c r="D21" s="110" t="s">
        <v>187</v>
      </c>
      <c r="E21" s="110" t="s">
        <v>197</v>
      </c>
      <c r="F21" s="110" t="s">
        <v>214</v>
      </c>
      <c r="G21" s="113"/>
      <c r="H21" s="122">
        <f>SUM(H22+H24)</f>
        <v>0</v>
      </c>
      <c r="I21" s="103"/>
      <c r="J21" s="103"/>
    </row>
    <row r="22" spans="1:10" ht="12.75" customHeight="1" hidden="1">
      <c r="A22" s="126" t="s">
        <v>452</v>
      </c>
      <c r="B22" s="112"/>
      <c r="C22" s="112"/>
      <c r="D22" s="110" t="s">
        <v>187</v>
      </c>
      <c r="E22" s="110" t="s">
        <v>197</v>
      </c>
      <c r="F22" s="125" t="s">
        <v>216</v>
      </c>
      <c r="G22" s="113"/>
      <c r="H22" s="122">
        <f>SUM(H23)</f>
        <v>0</v>
      </c>
      <c r="I22" s="103"/>
      <c r="J22" s="103"/>
    </row>
    <row r="23" spans="1:10" ht="12.75" customHeight="1" hidden="1">
      <c r="A23" s="211" t="s">
        <v>194</v>
      </c>
      <c r="B23" s="112"/>
      <c r="C23" s="112"/>
      <c r="D23" s="113" t="s">
        <v>187</v>
      </c>
      <c r="E23" s="113" t="s">
        <v>197</v>
      </c>
      <c r="F23" s="113" t="s">
        <v>216</v>
      </c>
      <c r="G23" s="113" t="s">
        <v>195</v>
      </c>
      <c r="H23" s="124">
        <v>0</v>
      </c>
      <c r="I23" s="103"/>
      <c r="J23" s="103"/>
    </row>
    <row r="24" spans="1:10" ht="12.75" customHeight="1" hidden="1">
      <c r="A24" s="189" t="s">
        <v>453</v>
      </c>
      <c r="B24" s="112"/>
      <c r="C24" s="112"/>
      <c r="D24" s="110" t="s">
        <v>187</v>
      </c>
      <c r="E24" s="110" t="s">
        <v>197</v>
      </c>
      <c r="F24" s="110" t="s">
        <v>218</v>
      </c>
      <c r="G24" s="113"/>
      <c r="H24" s="122">
        <f>SUM(H25)</f>
        <v>0</v>
      </c>
      <c r="I24" s="103"/>
      <c r="J24" s="103"/>
    </row>
    <row r="25" spans="1:10" ht="12.75" customHeight="1" hidden="1">
      <c r="A25" s="128" t="s">
        <v>194</v>
      </c>
      <c r="B25" s="112"/>
      <c r="C25" s="112"/>
      <c r="D25" s="113" t="s">
        <v>187</v>
      </c>
      <c r="E25" s="113" t="s">
        <v>197</v>
      </c>
      <c r="F25" s="113" t="s">
        <v>218</v>
      </c>
      <c r="G25" s="113" t="s">
        <v>195</v>
      </c>
      <c r="H25" s="124">
        <v>0</v>
      </c>
      <c r="I25" s="103"/>
      <c r="J25" s="103"/>
    </row>
    <row r="26" spans="1:10" ht="55.5" customHeight="1">
      <c r="A26" s="105" t="s">
        <v>207</v>
      </c>
      <c r="B26" s="105"/>
      <c r="C26" s="207" t="s">
        <v>114</v>
      </c>
      <c r="D26" s="106" t="s">
        <v>187</v>
      </c>
      <c r="E26" s="106" t="s">
        <v>208</v>
      </c>
      <c r="F26" s="106"/>
      <c r="G26" s="106"/>
      <c r="H26" s="107">
        <f>SUM(H27,H38)</f>
        <v>10055</v>
      </c>
      <c r="I26" s="205"/>
      <c r="J26" s="103"/>
    </row>
    <row r="27" spans="1:10" ht="34.5">
      <c r="A27" s="108" t="s">
        <v>190</v>
      </c>
      <c r="B27" s="109"/>
      <c r="C27" s="208" t="s">
        <v>114</v>
      </c>
      <c r="D27" s="110" t="s">
        <v>187</v>
      </c>
      <c r="E27" s="110" t="s">
        <v>208</v>
      </c>
      <c r="F27" s="110" t="s">
        <v>191</v>
      </c>
      <c r="G27" s="110"/>
      <c r="H27" s="111">
        <f>SUM(H28,H33)</f>
        <v>9758</v>
      </c>
      <c r="I27" s="205"/>
      <c r="J27" s="103"/>
    </row>
    <row r="28" spans="1:10" s="123" customFormat="1" ht="12.75">
      <c r="A28" s="109" t="s">
        <v>198</v>
      </c>
      <c r="B28" s="109"/>
      <c r="C28" s="208" t="s">
        <v>114</v>
      </c>
      <c r="D28" s="110" t="s">
        <v>187</v>
      </c>
      <c r="E28" s="110" t="s">
        <v>208</v>
      </c>
      <c r="F28" s="110" t="s">
        <v>199</v>
      </c>
      <c r="G28" s="110"/>
      <c r="H28" s="111">
        <f>SUM(H31,H29)</f>
        <v>9677</v>
      </c>
      <c r="I28" s="143"/>
      <c r="J28" s="103"/>
    </row>
    <row r="29" spans="1:10" s="123" customFormat="1" ht="23.25">
      <c r="A29" s="109" t="s">
        <v>209</v>
      </c>
      <c r="B29" s="109"/>
      <c r="C29" s="208" t="s">
        <v>114</v>
      </c>
      <c r="D29" s="110" t="s">
        <v>187</v>
      </c>
      <c r="E29" s="110" t="s">
        <v>208</v>
      </c>
      <c r="F29" s="110" t="s">
        <v>210</v>
      </c>
      <c r="G29" s="110"/>
      <c r="H29" s="111">
        <f>SUM(H30)</f>
        <v>400</v>
      </c>
      <c r="I29" s="143"/>
      <c r="J29" s="103"/>
    </row>
    <row r="30" spans="1:10" s="123" customFormat="1" ht="12.75">
      <c r="A30" s="112" t="s">
        <v>194</v>
      </c>
      <c r="B30" s="109"/>
      <c r="C30" s="212" t="s">
        <v>114</v>
      </c>
      <c r="D30" s="113" t="s">
        <v>187</v>
      </c>
      <c r="E30" s="113" t="s">
        <v>208</v>
      </c>
      <c r="F30" s="113" t="s">
        <v>210</v>
      </c>
      <c r="G30" s="113" t="s">
        <v>195</v>
      </c>
      <c r="H30" s="114">
        <v>400</v>
      </c>
      <c r="I30" s="143"/>
      <c r="J30" s="103"/>
    </row>
    <row r="31" spans="1:10" ht="23.25">
      <c r="A31" s="109" t="s">
        <v>211</v>
      </c>
      <c r="B31" s="109"/>
      <c r="C31" s="208" t="s">
        <v>114</v>
      </c>
      <c r="D31" s="110" t="s">
        <v>187</v>
      </c>
      <c r="E31" s="110" t="s">
        <v>208</v>
      </c>
      <c r="F31" s="110" t="s">
        <v>212</v>
      </c>
      <c r="G31" s="110"/>
      <c r="H31" s="134">
        <f>SUM(H32)</f>
        <v>9277</v>
      </c>
      <c r="I31" s="205"/>
      <c r="J31" s="103"/>
    </row>
    <row r="32" spans="1:10" ht="12.75">
      <c r="A32" s="112" t="s">
        <v>194</v>
      </c>
      <c r="B32" s="112"/>
      <c r="C32" s="212" t="s">
        <v>114</v>
      </c>
      <c r="D32" s="113" t="s">
        <v>187</v>
      </c>
      <c r="E32" s="113" t="s">
        <v>208</v>
      </c>
      <c r="F32" s="113" t="s">
        <v>212</v>
      </c>
      <c r="G32" s="113" t="s">
        <v>195</v>
      </c>
      <c r="H32" s="138">
        <v>9277</v>
      </c>
      <c r="I32" s="205"/>
      <c r="J32" s="103"/>
    </row>
    <row r="33" spans="1:10" ht="23.25">
      <c r="A33" s="109" t="s">
        <v>213</v>
      </c>
      <c r="B33" s="109"/>
      <c r="C33" s="208" t="s">
        <v>114</v>
      </c>
      <c r="D33" s="110" t="s">
        <v>187</v>
      </c>
      <c r="E33" s="110" t="s">
        <v>208</v>
      </c>
      <c r="F33" s="110" t="s">
        <v>214</v>
      </c>
      <c r="G33" s="110"/>
      <c r="H33" s="122">
        <f>SUM(H34,H36)</f>
        <v>81</v>
      </c>
      <c r="I33" s="205"/>
      <c r="J33" s="103"/>
    </row>
    <row r="34" spans="1:10" ht="23.25">
      <c r="A34" s="108" t="s">
        <v>215</v>
      </c>
      <c r="B34" s="109"/>
      <c r="C34" s="208" t="s">
        <v>114</v>
      </c>
      <c r="D34" s="110" t="s">
        <v>187</v>
      </c>
      <c r="E34" s="110" t="s">
        <v>208</v>
      </c>
      <c r="F34" s="110" t="s">
        <v>216</v>
      </c>
      <c r="G34" s="110"/>
      <c r="H34" s="122">
        <f>SUM(H35)</f>
        <v>80</v>
      </c>
      <c r="I34" s="205"/>
      <c r="J34" s="103"/>
    </row>
    <row r="35" spans="1:10" ht="12.75">
      <c r="A35" s="112" t="s">
        <v>194</v>
      </c>
      <c r="B35" s="112"/>
      <c r="C35" s="212" t="s">
        <v>114</v>
      </c>
      <c r="D35" s="113" t="s">
        <v>187</v>
      </c>
      <c r="E35" s="113" t="s">
        <v>208</v>
      </c>
      <c r="F35" s="113" t="s">
        <v>216</v>
      </c>
      <c r="G35" s="113" t="s">
        <v>195</v>
      </c>
      <c r="H35" s="124">
        <v>80</v>
      </c>
      <c r="I35" s="205"/>
      <c r="J35" s="103"/>
    </row>
    <row r="36" spans="1:10" ht="23.25">
      <c r="A36" s="139" t="s">
        <v>217</v>
      </c>
      <c r="B36" s="112"/>
      <c r="C36" s="208" t="s">
        <v>114</v>
      </c>
      <c r="D36" s="110" t="s">
        <v>187</v>
      </c>
      <c r="E36" s="110" t="s">
        <v>208</v>
      </c>
      <c r="F36" s="110" t="s">
        <v>218</v>
      </c>
      <c r="G36" s="113"/>
      <c r="H36" s="122">
        <f>SUM(H37)</f>
        <v>1</v>
      </c>
      <c r="I36" s="205"/>
      <c r="J36" s="103"/>
    </row>
    <row r="37" spans="1:10" ht="13.5" customHeight="1">
      <c r="A37" s="128" t="s">
        <v>194</v>
      </c>
      <c r="B37" s="112"/>
      <c r="C37" s="212" t="s">
        <v>114</v>
      </c>
      <c r="D37" s="113" t="s">
        <v>187</v>
      </c>
      <c r="E37" s="113" t="s">
        <v>208</v>
      </c>
      <c r="F37" s="113" t="s">
        <v>218</v>
      </c>
      <c r="G37" s="113" t="s">
        <v>195</v>
      </c>
      <c r="H37" s="124">
        <v>1</v>
      </c>
      <c r="I37" s="205"/>
      <c r="J37" s="103"/>
    </row>
    <row r="38" spans="1:10" s="142" customFormat="1" ht="19.5" customHeight="1">
      <c r="A38" s="109" t="s">
        <v>200</v>
      </c>
      <c r="B38" s="105"/>
      <c r="C38" s="208" t="s">
        <v>114</v>
      </c>
      <c r="D38" s="110" t="s">
        <v>187</v>
      </c>
      <c r="E38" s="110" t="s">
        <v>208</v>
      </c>
      <c r="F38" s="110" t="s">
        <v>201</v>
      </c>
      <c r="G38" s="110"/>
      <c r="H38" s="111">
        <f>SUM(H39)</f>
        <v>297</v>
      </c>
      <c r="I38" s="141"/>
      <c r="J38" s="141"/>
    </row>
    <row r="39" spans="1:10" s="142" customFormat="1" ht="56.25" customHeight="1">
      <c r="A39" s="109" t="s">
        <v>202</v>
      </c>
      <c r="B39" s="109"/>
      <c r="C39" s="208" t="s">
        <v>114</v>
      </c>
      <c r="D39" s="110" t="s">
        <v>187</v>
      </c>
      <c r="E39" s="110" t="s">
        <v>208</v>
      </c>
      <c r="F39" s="110" t="s">
        <v>203</v>
      </c>
      <c r="G39" s="110"/>
      <c r="H39" s="111">
        <f>SUM(H40,H42,H44)</f>
        <v>297</v>
      </c>
      <c r="I39" s="141"/>
      <c r="J39" s="141"/>
    </row>
    <row r="40" spans="1:10" s="123" customFormat="1" ht="53.25" customHeight="1">
      <c r="A40" s="109" t="s">
        <v>454</v>
      </c>
      <c r="B40" s="109"/>
      <c r="C40" s="208" t="s">
        <v>114</v>
      </c>
      <c r="D40" s="110" t="s">
        <v>187</v>
      </c>
      <c r="E40" s="110" t="s">
        <v>208</v>
      </c>
      <c r="F40" s="110" t="s">
        <v>220</v>
      </c>
      <c r="G40" s="110"/>
      <c r="H40" s="111">
        <f>SUM(H41)</f>
        <v>264</v>
      </c>
      <c r="I40" s="143"/>
      <c r="J40" s="143"/>
    </row>
    <row r="41" spans="1:10" s="142" customFormat="1" ht="18" customHeight="1">
      <c r="A41" s="112" t="s">
        <v>221</v>
      </c>
      <c r="B41" s="112"/>
      <c r="C41" s="209" t="s">
        <v>114</v>
      </c>
      <c r="D41" s="113" t="s">
        <v>187</v>
      </c>
      <c r="E41" s="113" t="s">
        <v>208</v>
      </c>
      <c r="F41" s="113" t="s">
        <v>220</v>
      </c>
      <c r="G41" s="113" t="s">
        <v>206</v>
      </c>
      <c r="H41" s="114">
        <v>264</v>
      </c>
      <c r="I41" s="141"/>
      <c r="J41" s="141"/>
    </row>
    <row r="42" spans="1:10" s="142" customFormat="1" ht="54.75" customHeight="1">
      <c r="A42" s="108" t="s">
        <v>222</v>
      </c>
      <c r="B42" s="112"/>
      <c r="C42" s="208" t="s">
        <v>114</v>
      </c>
      <c r="D42" s="110" t="s">
        <v>187</v>
      </c>
      <c r="E42" s="110" t="s">
        <v>208</v>
      </c>
      <c r="F42" s="110" t="s">
        <v>223</v>
      </c>
      <c r="G42" s="110"/>
      <c r="H42" s="111">
        <f>SUM(H43)</f>
        <v>16</v>
      </c>
      <c r="I42" s="141"/>
      <c r="J42" s="141"/>
    </row>
    <row r="43" spans="1:10" s="142" customFormat="1" ht="19.5" customHeight="1">
      <c r="A43" s="112" t="s">
        <v>221</v>
      </c>
      <c r="B43" s="112"/>
      <c r="C43" s="209" t="s">
        <v>114</v>
      </c>
      <c r="D43" s="113" t="s">
        <v>187</v>
      </c>
      <c r="E43" s="137" t="s">
        <v>208</v>
      </c>
      <c r="F43" s="113" t="s">
        <v>223</v>
      </c>
      <c r="G43" s="113" t="s">
        <v>206</v>
      </c>
      <c r="H43" s="114">
        <v>16</v>
      </c>
      <c r="I43" s="141"/>
      <c r="J43" s="141"/>
    </row>
    <row r="44" spans="1:10" s="142" customFormat="1" ht="82.5" customHeight="1">
      <c r="A44" s="213" t="s">
        <v>224</v>
      </c>
      <c r="B44" s="112"/>
      <c r="C44" s="208" t="s">
        <v>114</v>
      </c>
      <c r="D44" s="110" t="s">
        <v>187</v>
      </c>
      <c r="E44" s="110" t="s">
        <v>208</v>
      </c>
      <c r="F44" s="110" t="s">
        <v>225</v>
      </c>
      <c r="G44" s="113"/>
      <c r="H44" s="111">
        <f>SUM(H45)</f>
        <v>17</v>
      </c>
      <c r="I44" s="141"/>
      <c r="J44" s="141"/>
    </row>
    <row r="45" spans="1:10" s="142" customFormat="1" ht="19.5" customHeight="1">
      <c r="A45" s="112" t="s">
        <v>221</v>
      </c>
      <c r="B45" s="112"/>
      <c r="C45" s="209" t="s">
        <v>114</v>
      </c>
      <c r="D45" s="113" t="s">
        <v>187</v>
      </c>
      <c r="E45" s="113" t="s">
        <v>208</v>
      </c>
      <c r="F45" s="113" t="s">
        <v>225</v>
      </c>
      <c r="G45" s="113" t="s">
        <v>206</v>
      </c>
      <c r="H45" s="114">
        <v>17</v>
      </c>
      <c r="I45" s="141"/>
      <c r="J45" s="141"/>
    </row>
    <row r="46" spans="1:10" s="142" customFormat="1" ht="19.5" customHeight="1">
      <c r="A46" s="144" t="s">
        <v>226</v>
      </c>
      <c r="B46" s="112"/>
      <c r="C46" s="214" t="s">
        <v>114</v>
      </c>
      <c r="D46" s="125" t="s">
        <v>187</v>
      </c>
      <c r="E46" s="125" t="s">
        <v>227</v>
      </c>
      <c r="F46" s="125"/>
      <c r="G46" s="125"/>
      <c r="H46" s="150">
        <f>H49</f>
        <v>150</v>
      </c>
      <c r="I46" s="141"/>
      <c r="J46" s="141"/>
    </row>
    <row r="47" spans="1:10" s="142" customFormat="1" ht="19.5" customHeight="1">
      <c r="A47" s="144" t="s">
        <v>226</v>
      </c>
      <c r="B47" s="112"/>
      <c r="C47" s="214" t="s">
        <v>114</v>
      </c>
      <c r="D47" s="125" t="s">
        <v>187</v>
      </c>
      <c r="E47" s="125" t="s">
        <v>227</v>
      </c>
      <c r="F47" s="125" t="s">
        <v>455</v>
      </c>
      <c r="G47" s="125"/>
      <c r="H47" s="150">
        <f>H49</f>
        <v>150</v>
      </c>
      <c r="I47" s="141"/>
      <c r="J47" s="141"/>
    </row>
    <row r="48" spans="1:10" s="142" customFormat="1" ht="24" customHeight="1">
      <c r="A48" s="144" t="s">
        <v>229</v>
      </c>
      <c r="B48" s="112"/>
      <c r="C48" s="214" t="s">
        <v>114</v>
      </c>
      <c r="D48" s="125" t="s">
        <v>187</v>
      </c>
      <c r="E48" s="125" t="s">
        <v>227</v>
      </c>
      <c r="F48" s="125" t="s">
        <v>456</v>
      </c>
      <c r="G48" s="125"/>
      <c r="H48" s="150">
        <f>H49</f>
        <v>150</v>
      </c>
      <c r="I48" s="141"/>
      <c r="J48" s="141"/>
    </row>
    <row r="49" spans="1:10" s="142" customFormat="1" ht="16.5" customHeight="1">
      <c r="A49" s="112" t="s">
        <v>231</v>
      </c>
      <c r="B49" s="112"/>
      <c r="C49" s="209" t="s">
        <v>114</v>
      </c>
      <c r="D49" s="113" t="s">
        <v>187</v>
      </c>
      <c r="E49" s="113" t="s">
        <v>227</v>
      </c>
      <c r="F49" s="113" t="s">
        <v>456</v>
      </c>
      <c r="G49" s="113" t="s">
        <v>232</v>
      </c>
      <c r="H49" s="114">
        <v>150</v>
      </c>
      <c r="I49" s="141"/>
      <c r="J49" s="141"/>
    </row>
    <row r="50" spans="1:10" s="142" customFormat="1" ht="15.75" customHeight="1">
      <c r="A50" s="145" t="s">
        <v>233</v>
      </c>
      <c r="B50" s="145"/>
      <c r="C50" s="207" t="s">
        <v>114</v>
      </c>
      <c r="D50" s="147" t="s">
        <v>187</v>
      </c>
      <c r="E50" s="147" t="s">
        <v>234</v>
      </c>
      <c r="F50" s="147"/>
      <c r="G50" s="147"/>
      <c r="H50" s="149">
        <f>SUM(H51,H55)</f>
        <v>102</v>
      </c>
      <c r="I50" s="141"/>
      <c r="J50" s="141"/>
    </row>
    <row r="51" spans="1:10" s="123" customFormat="1" ht="40.5" customHeight="1">
      <c r="A51" s="144" t="s">
        <v>457</v>
      </c>
      <c r="B51" s="144"/>
      <c r="C51" s="208" t="s">
        <v>114</v>
      </c>
      <c r="D51" s="125" t="s">
        <v>187</v>
      </c>
      <c r="E51" s="125" t="s">
        <v>234</v>
      </c>
      <c r="F51" s="125" t="s">
        <v>236</v>
      </c>
      <c r="G51" s="125"/>
      <c r="H51" s="111">
        <f>SUM(H52)</f>
        <v>100</v>
      </c>
      <c r="I51" s="143"/>
      <c r="J51" s="143"/>
    </row>
    <row r="52" spans="1:10" s="123" customFormat="1" ht="37.5" customHeight="1">
      <c r="A52" s="144" t="s">
        <v>458</v>
      </c>
      <c r="B52" s="144"/>
      <c r="C52" s="208" t="s">
        <v>114</v>
      </c>
      <c r="D52" s="125" t="s">
        <v>187</v>
      </c>
      <c r="E52" s="125" t="s">
        <v>234</v>
      </c>
      <c r="F52" s="125" t="s">
        <v>238</v>
      </c>
      <c r="G52" s="125"/>
      <c r="H52" s="111">
        <f>SUM(H53)</f>
        <v>100</v>
      </c>
      <c r="I52" s="143"/>
      <c r="J52" s="143"/>
    </row>
    <row r="53" spans="1:10" s="123" customFormat="1" ht="25.5" customHeight="1">
      <c r="A53" s="144" t="s">
        <v>239</v>
      </c>
      <c r="B53" s="144"/>
      <c r="C53" s="208" t="s">
        <v>114</v>
      </c>
      <c r="D53" s="125" t="s">
        <v>187</v>
      </c>
      <c r="E53" s="125" t="s">
        <v>234</v>
      </c>
      <c r="F53" s="125" t="s">
        <v>240</v>
      </c>
      <c r="G53" s="125"/>
      <c r="H53" s="111">
        <f>SUM(H54)</f>
        <v>100</v>
      </c>
      <c r="I53" s="143"/>
      <c r="J53" s="143"/>
    </row>
    <row r="54" spans="1:10" s="142" customFormat="1" ht="33" customHeight="1">
      <c r="A54" s="112" t="s">
        <v>194</v>
      </c>
      <c r="B54" s="112"/>
      <c r="C54" s="209" t="s">
        <v>114</v>
      </c>
      <c r="D54" s="113" t="s">
        <v>187</v>
      </c>
      <c r="E54" s="113" t="s">
        <v>234</v>
      </c>
      <c r="F54" s="113" t="s">
        <v>240</v>
      </c>
      <c r="G54" s="113" t="s">
        <v>195</v>
      </c>
      <c r="H54" s="114">
        <v>100</v>
      </c>
      <c r="I54" s="141"/>
      <c r="J54" s="141"/>
    </row>
    <row r="55" spans="1:10" s="142" customFormat="1" ht="27" customHeight="1">
      <c r="A55" s="109" t="s">
        <v>241</v>
      </c>
      <c r="B55" s="112"/>
      <c r="C55" s="208" t="s">
        <v>114</v>
      </c>
      <c r="D55" s="110" t="s">
        <v>187</v>
      </c>
      <c r="E55" s="110" t="s">
        <v>234</v>
      </c>
      <c r="F55" s="110" t="s">
        <v>242</v>
      </c>
      <c r="G55" s="113"/>
      <c r="H55" s="111">
        <f>SUM(H56)</f>
        <v>2</v>
      </c>
      <c r="I55" s="141"/>
      <c r="J55" s="141"/>
    </row>
    <row r="56" spans="1:10" s="123" customFormat="1" ht="17.25" customHeight="1">
      <c r="A56" s="109" t="s">
        <v>243</v>
      </c>
      <c r="B56" s="109"/>
      <c r="C56" s="210" t="s">
        <v>114</v>
      </c>
      <c r="D56" s="110" t="s">
        <v>187</v>
      </c>
      <c r="E56" s="110" t="s">
        <v>234</v>
      </c>
      <c r="F56" s="110" t="s">
        <v>244</v>
      </c>
      <c r="G56" s="110"/>
      <c r="H56" s="111">
        <f>SUM(H57)</f>
        <v>2</v>
      </c>
      <c r="I56" s="143"/>
      <c r="J56" s="143"/>
    </row>
    <row r="57" spans="1:15" s="123" customFormat="1" ht="14.25" customHeight="1">
      <c r="A57" s="108" t="s">
        <v>245</v>
      </c>
      <c r="B57" s="108"/>
      <c r="C57" s="210" t="s">
        <v>114</v>
      </c>
      <c r="D57" s="133" t="s">
        <v>187</v>
      </c>
      <c r="E57" s="133" t="s">
        <v>234</v>
      </c>
      <c r="F57" s="133" t="s">
        <v>246</v>
      </c>
      <c r="G57" s="133"/>
      <c r="H57" s="134">
        <f>SUM(H58)</f>
        <v>2</v>
      </c>
      <c r="I57" s="143"/>
      <c r="J57" s="151"/>
      <c r="K57" s="152"/>
      <c r="L57" s="152"/>
      <c r="M57" s="152"/>
      <c r="N57" s="152"/>
      <c r="O57" s="152"/>
    </row>
    <row r="58" spans="1:10" s="142" customFormat="1" ht="25.5" customHeight="1">
      <c r="A58" s="112" t="s">
        <v>194</v>
      </c>
      <c r="B58" s="112"/>
      <c r="C58" s="209" t="s">
        <v>114</v>
      </c>
      <c r="D58" s="113" t="s">
        <v>187</v>
      </c>
      <c r="E58" s="113" t="s">
        <v>234</v>
      </c>
      <c r="F58" s="113" t="s">
        <v>246</v>
      </c>
      <c r="G58" s="113" t="s">
        <v>195</v>
      </c>
      <c r="H58" s="114">
        <v>2</v>
      </c>
      <c r="I58" s="141"/>
      <c r="J58" s="141"/>
    </row>
    <row r="59" spans="1:10" s="142" customFormat="1" ht="12.75">
      <c r="A59" s="112"/>
      <c r="B59" s="112"/>
      <c r="C59" s="210"/>
      <c r="D59" s="113"/>
      <c r="E59" s="113"/>
      <c r="F59" s="113"/>
      <c r="G59" s="113"/>
      <c r="H59" s="114"/>
      <c r="I59" s="141"/>
      <c r="J59" s="141"/>
    </row>
    <row r="60" spans="1:10" s="142" customFormat="1" ht="14.25" customHeight="1">
      <c r="A60" s="153" t="s">
        <v>247</v>
      </c>
      <c r="B60" s="153"/>
      <c r="C60" s="215" t="s">
        <v>114</v>
      </c>
      <c r="D60" s="101" t="s">
        <v>189</v>
      </c>
      <c r="E60" s="101"/>
      <c r="F60" s="101"/>
      <c r="G60" s="101"/>
      <c r="H60" s="102">
        <f>SUM(H61)</f>
        <v>455</v>
      </c>
      <c r="I60" s="141"/>
      <c r="J60" s="141"/>
    </row>
    <row r="61" spans="1:10" s="156" customFormat="1" ht="12.75">
      <c r="A61" s="154" t="s">
        <v>248</v>
      </c>
      <c r="B61" s="154"/>
      <c r="C61" s="216" t="s">
        <v>114</v>
      </c>
      <c r="D61" s="106" t="s">
        <v>189</v>
      </c>
      <c r="E61" s="106" t="s">
        <v>197</v>
      </c>
      <c r="F61" s="106"/>
      <c r="G61" s="106"/>
      <c r="H61" s="107">
        <f>SUM(H62)</f>
        <v>455</v>
      </c>
      <c r="I61" s="155"/>
      <c r="J61" s="155"/>
    </row>
    <row r="62" spans="1:10" s="142" customFormat="1" ht="12.75">
      <c r="A62" s="109" t="s">
        <v>249</v>
      </c>
      <c r="B62" s="109"/>
      <c r="C62" s="208" t="s">
        <v>114</v>
      </c>
      <c r="D62" s="110" t="s">
        <v>189</v>
      </c>
      <c r="E62" s="110" t="s">
        <v>197</v>
      </c>
      <c r="F62" s="110" t="s">
        <v>250</v>
      </c>
      <c r="G62" s="110"/>
      <c r="H62" s="111">
        <f>SUM(H63)</f>
        <v>455</v>
      </c>
      <c r="I62" s="141"/>
      <c r="J62" s="141"/>
    </row>
    <row r="63" spans="1:10" s="142" customFormat="1" ht="27.75" customHeight="1">
      <c r="A63" s="109" t="s">
        <v>251</v>
      </c>
      <c r="B63" s="109"/>
      <c r="C63" s="208" t="s">
        <v>114</v>
      </c>
      <c r="D63" s="110" t="s">
        <v>189</v>
      </c>
      <c r="E63" s="110" t="s">
        <v>197</v>
      </c>
      <c r="F63" s="110" t="s">
        <v>252</v>
      </c>
      <c r="G63" s="110"/>
      <c r="H63" s="111">
        <f>SUM(H64)</f>
        <v>455</v>
      </c>
      <c r="I63" s="141"/>
      <c r="J63" s="141"/>
    </row>
    <row r="64" spans="1:10" s="142" customFormat="1" ht="12.75">
      <c r="A64" s="112" t="s">
        <v>194</v>
      </c>
      <c r="B64" s="112"/>
      <c r="C64" s="209" t="s">
        <v>114</v>
      </c>
      <c r="D64" s="113" t="s">
        <v>189</v>
      </c>
      <c r="E64" s="113" t="s">
        <v>197</v>
      </c>
      <c r="F64" s="113" t="s">
        <v>252</v>
      </c>
      <c r="G64" s="113" t="s">
        <v>195</v>
      </c>
      <c r="H64" s="114">
        <v>455</v>
      </c>
      <c r="I64" s="141"/>
      <c r="J64" s="141"/>
    </row>
    <row r="65" spans="1:10" s="142" customFormat="1" ht="12.75">
      <c r="A65" s="157"/>
      <c r="B65" s="157"/>
      <c r="C65" s="210"/>
      <c r="D65" s="113"/>
      <c r="E65" s="113"/>
      <c r="F65" s="113"/>
      <c r="G65" s="113"/>
      <c r="H65" s="114"/>
      <c r="I65" s="141"/>
      <c r="J65" s="141"/>
    </row>
    <row r="66" spans="1:8" s="142" customFormat="1" ht="23.25">
      <c r="A66" s="100" t="s">
        <v>253</v>
      </c>
      <c r="B66" s="100"/>
      <c r="C66" s="217" t="s">
        <v>114</v>
      </c>
      <c r="D66" s="101" t="s">
        <v>197</v>
      </c>
      <c r="E66" s="101"/>
      <c r="F66" s="101"/>
      <c r="G66" s="101"/>
      <c r="H66" s="102">
        <f>SUM(H67,H78)</f>
        <v>237</v>
      </c>
    </row>
    <row r="67" spans="1:8" s="142" customFormat="1" ht="39.75" customHeight="1">
      <c r="A67" s="105" t="s">
        <v>254</v>
      </c>
      <c r="B67" s="105"/>
      <c r="C67" s="208" t="s">
        <v>326</v>
      </c>
      <c r="D67" s="158" t="s">
        <v>197</v>
      </c>
      <c r="E67" s="158" t="s">
        <v>255</v>
      </c>
      <c r="F67" s="158"/>
      <c r="G67" s="158"/>
      <c r="H67" s="161">
        <f>H72+H74+H77</f>
        <v>72</v>
      </c>
    </row>
    <row r="68" spans="1:8" s="142" customFormat="1" ht="31.5" customHeight="1">
      <c r="A68" s="109" t="s">
        <v>256</v>
      </c>
      <c r="B68" s="109"/>
      <c r="C68" s="208" t="s">
        <v>326</v>
      </c>
      <c r="D68" s="160" t="s">
        <v>197</v>
      </c>
      <c r="E68" s="160" t="s">
        <v>255</v>
      </c>
      <c r="F68" s="160" t="s">
        <v>257</v>
      </c>
      <c r="G68" s="160"/>
      <c r="H68" s="161">
        <f>H72+H74</f>
        <v>64</v>
      </c>
    </row>
    <row r="69" spans="1:8" s="142" customFormat="1" ht="45.75" customHeight="1">
      <c r="A69" s="109" t="s">
        <v>258</v>
      </c>
      <c r="B69" s="109"/>
      <c r="C69" s="208" t="s">
        <v>326</v>
      </c>
      <c r="D69" s="160" t="s">
        <v>197</v>
      </c>
      <c r="E69" s="160" t="s">
        <v>255</v>
      </c>
      <c r="F69" s="160" t="s">
        <v>259</v>
      </c>
      <c r="G69" s="160"/>
      <c r="H69" s="161">
        <f>H72+H74</f>
        <v>64</v>
      </c>
    </row>
    <row r="70" spans="1:8" s="142" customFormat="1" ht="12.75" customHeight="1" hidden="1">
      <c r="A70" s="112" t="s">
        <v>194</v>
      </c>
      <c r="B70" s="112"/>
      <c r="C70" s="112"/>
      <c r="D70" s="162" t="s">
        <v>197</v>
      </c>
      <c r="E70" s="162" t="s">
        <v>255</v>
      </c>
      <c r="F70" s="162" t="s">
        <v>259</v>
      </c>
      <c r="G70" s="162" t="s">
        <v>195</v>
      </c>
      <c r="H70" s="161">
        <f>SUM(H71)</f>
        <v>10</v>
      </c>
    </row>
    <row r="71" spans="1:8" s="142" customFormat="1" ht="36" customHeight="1">
      <c r="A71" s="109" t="s">
        <v>260</v>
      </c>
      <c r="B71" s="109"/>
      <c r="C71" s="208" t="s">
        <v>326</v>
      </c>
      <c r="D71" s="160" t="s">
        <v>197</v>
      </c>
      <c r="E71" s="160" t="s">
        <v>255</v>
      </c>
      <c r="F71" s="160" t="s">
        <v>261</v>
      </c>
      <c r="G71" s="160"/>
      <c r="H71" s="161">
        <f>SUM(H72)</f>
        <v>10</v>
      </c>
    </row>
    <row r="72" spans="1:8" s="142" customFormat="1" ht="18.75" customHeight="1">
      <c r="A72" s="112" t="s">
        <v>194</v>
      </c>
      <c r="B72" s="112"/>
      <c r="C72" s="209" t="s">
        <v>326</v>
      </c>
      <c r="D72" s="162" t="s">
        <v>197</v>
      </c>
      <c r="E72" s="162" t="s">
        <v>255</v>
      </c>
      <c r="F72" s="162" t="s">
        <v>261</v>
      </c>
      <c r="G72" s="162" t="s">
        <v>195</v>
      </c>
      <c r="H72" s="163">
        <v>10</v>
      </c>
    </row>
    <row r="73" spans="1:8" s="142" customFormat="1" ht="43.5" customHeight="1">
      <c r="A73" s="109" t="s">
        <v>262</v>
      </c>
      <c r="B73" s="112"/>
      <c r="C73" s="208" t="s">
        <v>326</v>
      </c>
      <c r="D73" s="160" t="s">
        <v>197</v>
      </c>
      <c r="E73" s="160" t="s">
        <v>255</v>
      </c>
      <c r="F73" s="160" t="s">
        <v>263</v>
      </c>
      <c r="G73" s="162"/>
      <c r="H73" s="161">
        <f>SUM(H74)</f>
        <v>54</v>
      </c>
    </row>
    <row r="74" spans="1:8" s="142" customFormat="1" ht="20.25" customHeight="1">
      <c r="A74" s="112" t="s">
        <v>194</v>
      </c>
      <c r="B74" s="112"/>
      <c r="C74" s="209" t="s">
        <v>326</v>
      </c>
      <c r="D74" s="162" t="s">
        <v>197</v>
      </c>
      <c r="E74" s="162" t="s">
        <v>255</v>
      </c>
      <c r="F74" s="162" t="s">
        <v>263</v>
      </c>
      <c r="G74" s="162" t="s">
        <v>195</v>
      </c>
      <c r="H74" s="163">
        <v>54</v>
      </c>
    </row>
    <row r="75" spans="1:8" s="142" customFormat="1" ht="18" customHeight="1">
      <c r="A75" s="109" t="s">
        <v>264</v>
      </c>
      <c r="B75" s="112"/>
      <c r="C75" s="208" t="s">
        <v>326</v>
      </c>
      <c r="D75" s="160" t="s">
        <v>197</v>
      </c>
      <c r="E75" s="160" t="s">
        <v>255</v>
      </c>
      <c r="F75" s="160" t="s">
        <v>265</v>
      </c>
      <c r="G75" s="160"/>
      <c r="H75" s="161">
        <f>SUM(H76)</f>
        <v>8</v>
      </c>
    </row>
    <row r="76" spans="1:8" s="142" customFormat="1" ht="25.5" customHeight="1">
      <c r="A76" s="109" t="s">
        <v>266</v>
      </c>
      <c r="B76" s="109"/>
      <c r="C76" s="208" t="s">
        <v>326</v>
      </c>
      <c r="D76" s="160" t="s">
        <v>197</v>
      </c>
      <c r="E76" s="160" t="s">
        <v>255</v>
      </c>
      <c r="F76" s="160" t="s">
        <v>267</v>
      </c>
      <c r="G76" s="160"/>
      <c r="H76" s="161">
        <f>SUM(H77)</f>
        <v>8</v>
      </c>
    </row>
    <row r="77" spans="1:8" s="142" customFormat="1" ht="18" customHeight="1">
      <c r="A77" s="112" t="s">
        <v>194</v>
      </c>
      <c r="B77" s="112"/>
      <c r="C77" s="209" t="s">
        <v>326</v>
      </c>
      <c r="D77" s="162" t="s">
        <v>197</v>
      </c>
      <c r="E77" s="162" t="s">
        <v>255</v>
      </c>
      <c r="F77" s="162" t="s">
        <v>267</v>
      </c>
      <c r="G77" s="162" t="s">
        <v>195</v>
      </c>
      <c r="H77" s="163">
        <v>8</v>
      </c>
    </row>
    <row r="78" spans="1:8" s="142" customFormat="1" ht="23.25">
      <c r="A78" s="105" t="s">
        <v>268</v>
      </c>
      <c r="B78" s="105"/>
      <c r="C78" s="207" t="s">
        <v>114</v>
      </c>
      <c r="D78" s="158" t="s">
        <v>197</v>
      </c>
      <c r="E78" s="158" t="s">
        <v>269</v>
      </c>
      <c r="F78" s="158"/>
      <c r="G78" s="158"/>
      <c r="H78" s="159">
        <f>SUM(H79)</f>
        <v>165</v>
      </c>
    </row>
    <row r="79" spans="1:8" s="142" customFormat="1" ht="34.5">
      <c r="A79" s="109" t="s">
        <v>270</v>
      </c>
      <c r="B79" s="109"/>
      <c r="C79" s="208" t="s">
        <v>114</v>
      </c>
      <c r="D79" s="160" t="s">
        <v>197</v>
      </c>
      <c r="E79" s="160" t="s">
        <v>269</v>
      </c>
      <c r="F79" s="160" t="s">
        <v>271</v>
      </c>
      <c r="G79" s="160"/>
      <c r="H79" s="161">
        <f>SUM(H80+H82)</f>
        <v>165</v>
      </c>
    </row>
    <row r="80" spans="1:8" s="142" customFormat="1" ht="12.75">
      <c r="A80" s="109" t="s">
        <v>272</v>
      </c>
      <c r="B80" s="109"/>
      <c r="C80" s="208" t="s">
        <v>114</v>
      </c>
      <c r="D80" s="110" t="s">
        <v>197</v>
      </c>
      <c r="E80" s="110" t="s">
        <v>269</v>
      </c>
      <c r="F80" s="160" t="s">
        <v>273</v>
      </c>
      <c r="G80" s="160"/>
      <c r="H80" s="111">
        <f>SUM(H81)</f>
        <v>155</v>
      </c>
    </row>
    <row r="81" spans="1:8" s="142" customFormat="1" ht="12.75">
      <c r="A81" s="112" t="s">
        <v>194</v>
      </c>
      <c r="B81" s="112"/>
      <c r="C81" s="209" t="s">
        <v>114</v>
      </c>
      <c r="D81" s="113" t="s">
        <v>197</v>
      </c>
      <c r="E81" s="113" t="s">
        <v>269</v>
      </c>
      <c r="F81" s="162" t="s">
        <v>273</v>
      </c>
      <c r="G81" s="162" t="s">
        <v>195</v>
      </c>
      <c r="H81" s="114">
        <v>155</v>
      </c>
    </row>
    <row r="82" spans="1:8" s="142" customFormat="1" ht="39.75" customHeight="1">
      <c r="A82" s="109" t="s">
        <v>459</v>
      </c>
      <c r="B82" s="112"/>
      <c r="C82" s="208" t="s">
        <v>114</v>
      </c>
      <c r="D82" s="160" t="s">
        <v>197</v>
      </c>
      <c r="E82" s="160" t="s">
        <v>269</v>
      </c>
      <c r="F82" s="160" t="s">
        <v>275</v>
      </c>
      <c r="G82" s="162"/>
      <c r="H82" s="111">
        <f>SUM(H83)</f>
        <v>10</v>
      </c>
    </row>
    <row r="83" spans="1:8" s="142" customFormat="1" ht="12.75">
      <c r="A83" s="112" t="s">
        <v>194</v>
      </c>
      <c r="B83" s="112"/>
      <c r="C83" s="209" t="s">
        <v>114</v>
      </c>
      <c r="D83" s="113" t="s">
        <v>197</v>
      </c>
      <c r="E83" s="113" t="s">
        <v>269</v>
      </c>
      <c r="F83" s="162" t="s">
        <v>275</v>
      </c>
      <c r="G83" s="162" t="s">
        <v>195</v>
      </c>
      <c r="H83" s="114">
        <v>10</v>
      </c>
    </row>
    <row r="84" spans="1:8" s="142" customFormat="1" ht="12.75">
      <c r="A84" s="105"/>
      <c r="B84" s="105"/>
      <c r="C84" s="210"/>
      <c r="D84" s="158"/>
      <c r="E84" s="158"/>
      <c r="F84" s="158"/>
      <c r="G84" s="158"/>
      <c r="H84" s="159"/>
    </row>
    <row r="85" spans="1:8" s="164" customFormat="1" ht="21.75" customHeight="1">
      <c r="A85" s="100" t="s">
        <v>276</v>
      </c>
      <c r="B85" s="100"/>
      <c r="C85" s="217" t="s">
        <v>114</v>
      </c>
      <c r="D85" s="101" t="s">
        <v>208</v>
      </c>
      <c r="E85" s="101"/>
      <c r="F85" s="101"/>
      <c r="G85" s="101"/>
      <c r="H85" s="102">
        <f>H99+H110</f>
        <v>15520</v>
      </c>
    </row>
    <row r="86" spans="1:8" s="164" customFormat="1" ht="12.75" customHeight="1" hidden="1">
      <c r="A86" s="105" t="s">
        <v>277</v>
      </c>
      <c r="B86" s="105"/>
      <c r="C86" s="105"/>
      <c r="D86" s="106" t="s">
        <v>208</v>
      </c>
      <c r="E86" s="106" t="s">
        <v>278</v>
      </c>
      <c r="F86" s="106"/>
      <c r="G86" s="106"/>
      <c r="H86" s="107">
        <f>SUM(H87)</f>
        <v>0</v>
      </c>
    </row>
    <row r="87" spans="1:8" s="164" customFormat="1" ht="12.75" customHeight="1" hidden="1">
      <c r="A87" s="109" t="s">
        <v>279</v>
      </c>
      <c r="B87" s="109"/>
      <c r="C87" s="109"/>
      <c r="D87" s="110" t="s">
        <v>208</v>
      </c>
      <c r="E87" s="110" t="s">
        <v>278</v>
      </c>
      <c r="F87" s="110" t="s">
        <v>280</v>
      </c>
      <c r="G87" s="110"/>
      <c r="H87" s="111">
        <f>SUM(H88)</f>
        <v>0</v>
      </c>
    </row>
    <row r="88" spans="1:8" s="164" customFormat="1" ht="12.75" customHeight="1" hidden="1">
      <c r="A88" s="109" t="s">
        <v>281</v>
      </c>
      <c r="B88" s="109"/>
      <c r="C88" s="109"/>
      <c r="D88" s="110" t="s">
        <v>208</v>
      </c>
      <c r="E88" s="110" t="s">
        <v>278</v>
      </c>
      <c r="F88" s="110" t="s">
        <v>282</v>
      </c>
      <c r="G88" s="110"/>
      <c r="H88" s="111">
        <f>SUM(H89)</f>
        <v>0</v>
      </c>
    </row>
    <row r="89" spans="1:8" s="164" customFormat="1" ht="12.75" customHeight="1" hidden="1">
      <c r="A89" s="112" t="s">
        <v>194</v>
      </c>
      <c r="B89" s="112"/>
      <c r="C89" s="112"/>
      <c r="D89" s="113" t="s">
        <v>208</v>
      </c>
      <c r="E89" s="113" t="s">
        <v>278</v>
      </c>
      <c r="F89" s="113" t="s">
        <v>282</v>
      </c>
      <c r="G89" s="113" t="s">
        <v>195</v>
      </c>
      <c r="H89" s="114">
        <v>0</v>
      </c>
    </row>
    <row r="90" spans="1:8" s="164" customFormat="1" ht="0.75" customHeight="1">
      <c r="A90" s="105" t="s">
        <v>308</v>
      </c>
      <c r="B90" s="105"/>
      <c r="C90" s="207" t="s">
        <v>114</v>
      </c>
      <c r="D90" s="106" t="s">
        <v>208</v>
      </c>
      <c r="E90" s="106" t="s">
        <v>284</v>
      </c>
      <c r="F90" s="106"/>
      <c r="G90" s="106"/>
      <c r="H90" s="107">
        <f>SUM(H91,H95,H115)</f>
        <v>16</v>
      </c>
    </row>
    <row r="91" spans="1:8" s="164" customFormat="1" ht="12.75" customHeight="1" hidden="1">
      <c r="A91" s="109" t="s">
        <v>309</v>
      </c>
      <c r="B91" s="109"/>
      <c r="C91" s="208" t="s">
        <v>447</v>
      </c>
      <c r="D91" s="160" t="s">
        <v>208</v>
      </c>
      <c r="E91" s="160" t="s">
        <v>284</v>
      </c>
      <c r="F91" s="160" t="s">
        <v>310</v>
      </c>
      <c r="G91" s="160"/>
      <c r="H91" s="111">
        <f>SUM(H92)</f>
        <v>0</v>
      </c>
    </row>
    <row r="92" spans="1:8" s="164" customFormat="1" ht="12.75" customHeight="1" hidden="1">
      <c r="A92" s="218" t="s">
        <v>460</v>
      </c>
      <c r="B92" s="109"/>
      <c r="C92" s="208" t="s">
        <v>447</v>
      </c>
      <c r="D92" s="160" t="s">
        <v>208</v>
      </c>
      <c r="E92" s="160" t="s">
        <v>284</v>
      </c>
      <c r="F92" s="160" t="s">
        <v>461</v>
      </c>
      <c r="G92" s="160"/>
      <c r="H92" s="111">
        <f>SUM(H93)</f>
        <v>0</v>
      </c>
    </row>
    <row r="93" spans="1:8" s="164" customFormat="1" ht="12.75" customHeight="1" hidden="1">
      <c r="A93" s="219" t="s">
        <v>460</v>
      </c>
      <c r="B93" s="220"/>
      <c r="C93" s="220"/>
      <c r="D93" s="160" t="s">
        <v>208</v>
      </c>
      <c r="E93" s="160" t="s">
        <v>284</v>
      </c>
      <c r="F93" s="160" t="s">
        <v>462</v>
      </c>
      <c r="G93" s="160"/>
      <c r="H93" s="111">
        <f>SUM(H94)</f>
        <v>0</v>
      </c>
    </row>
    <row r="94" spans="1:10" s="142" customFormat="1" ht="12.75" customHeight="1" hidden="1">
      <c r="A94" s="112" t="s">
        <v>194</v>
      </c>
      <c r="B94" s="112"/>
      <c r="C94" s="209" t="s">
        <v>447</v>
      </c>
      <c r="D94" s="162" t="s">
        <v>208</v>
      </c>
      <c r="E94" s="162" t="s">
        <v>284</v>
      </c>
      <c r="F94" s="162" t="s">
        <v>461</v>
      </c>
      <c r="G94" s="162" t="s">
        <v>195</v>
      </c>
      <c r="H94" s="114">
        <v>0</v>
      </c>
      <c r="I94" s="141"/>
      <c r="J94" s="141"/>
    </row>
    <row r="95" spans="1:10" s="142" customFormat="1" ht="12.75" customHeight="1" hidden="1">
      <c r="A95" s="109" t="s">
        <v>283</v>
      </c>
      <c r="B95" s="112"/>
      <c r="C95" s="208" t="s">
        <v>326</v>
      </c>
      <c r="D95" s="160" t="s">
        <v>208</v>
      </c>
      <c r="E95" s="160" t="s">
        <v>284</v>
      </c>
      <c r="F95" s="160" t="s">
        <v>285</v>
      </c>
      <c r="G95" s="162"/>
      <c r="H95" s="111">
        <f>SUM(H96)</f>
        <v>0</v>
      </c>
      <c r="I95" s="141"/>
      <c r="J95" s="141"/>
    </row>
    <row r="96" spans="1:10" s="142" customFormat="1" ht="12.75" customHeight="1" hidden="1">
      <c r="A96" s="221" t="s">
        <v>286</v>
      </c>
      <c r="B96" s="112"/>
      <c r="C96" s="208" t="s">
        <v>326</v>
      </c>
      <c r="D96" s="160" t="s">
        <v>208</v>
      </c>
      <c r="E96" s="160" t="s">
        <v>284</v>
      </c>
      <c r="F96" s="160" t="s">
        <v>287</v>
      </c>
      <c r="G96" s="162"/>
      <c r="H96" s="111">
        <f>SUM(H97)</f>
        <v>0</v>
      </c>
      <c r="I96" s="141"/>
      <c r="J96" s="141"/>
    </row>
    <row r="97" spans="1:10" s="142" customFormat="1" ht="12.75" customHeight="1" hidden="1">
      <c r="A97" s="218" t="s">
        <v>288</v>
      </c>
      <c r="B97" s="112"/>
      <c r="C97" s="208" t="s">
        <v>326</v>
      </c>
      <c r="D97" s="160" t="s">
        <v>208</v>
      </c>
      <c r="E97" s="160" t="s">
        <v>284</v>
      </c>
      <c r="F97" s="160" t="s">
        <v>289</v>
      </c>
      <c r="G97" s="162"/>
      <c r="H97" s="111">
        <f>SUM(H98)</f>
        <v>0</v>
      </c>
      <c r="I97" s="141"/>
      <c r="J97" s="141"/>
    </row>
    <row r="98" spans="1:10" s="142" customFormat="1" ht="12.75" customHeight="1" hidden="1">
      <c r="A98" s="112" t="s">
        <v>194</v>
      </c>
      <c r="B98" s="112"/>
      <c r="C98" s="209" t="s">
        <v>326</v>
      </c>
      <c r="D98" s="162" t="s">
        <v>208</v>
      </c>
      <c r="E98" s="162" t="s">
        <v>284</v>
      </c>
      <c r="F98" s="162" t="s">
        <v>289</v>
      </c>
      <c r="G98" s="162" t="s">
        <v>195</v>
      </c>
      <c r="H98" s="114">
        <v>0</v>
      </c>
      <c r="I98" s="141"/>
      <c r="J98" s="141"/>
    </row>
    <row r="99" spans="1:10" s="142" customFormat="1" ht="17.25" customHeight="1">
      <c r="A99" s="222" t="s">
        <v>290</v>
      </c>
      <c r="B99" s="146"/>
      <c r="C99" s="207" t="s">
        <v>114</v>
      </c>
      <c r="D99" s="223" t="s">
        <v>208</v>
      </c>
      <c r="E99" s="223" t="s">
        <v>255</v>
      </c>
      <c r="F99" s="223"/>
      <c r="G99" s="224"/>
      <c r="H99" s="130">
        <f>H100+H104</f>
        <v>14754</v>
      </c>
      <c r="I99" s="141"/>
      <c r="J99" s="141"/>
    </row>
    <row r="100" spans="1:10" s="142" customFormat="1" ht="16.5" customHeight="1">
      <c r="A100" s="168" t="s">
        <v>291</v>
      </c>
      <c r="B100" s="112"/>
      <c r="C100" s="208" t="s">
        <v>114</v>
      </c>
      <c r="D100" s="165" t="s">
        <v>208</v>
      </c>
      <c r="E100" s="165" t="s">
        <v>255</v>
      </c>
      <c r="F100" s="165" t="s">
        <v>292</v>
      </c>
      <c r="G100" s="166"/>
      <c r="H100" s="134">
        <f>H101</f>
        <v>739</v>
      </c>
      <c r="I100" s="141"/>
      <c r="J100" s="141"/>
    </row>
    <row r="101" spans="1:10" s="142" customFormat="1" ht="12.75" customHeight="1">
      <c r="A101" s="168" t="s">
        <v>293</v>
      </c>
      <c r="B101" s="112"/>
      <c r="C101" s="208" t="s">
        <v>114</v>
      </c>
      <c r="D101" s="165" t="s">
        <v>208</v>
      </c>
      <c r="E101" s="165" t="s">
        <v>255</v>
      </c>
      <c r="F101" s="165" t="s">
        <v>294</v>
      </c>
      <c r="G101" s="166"/>
      <c r="H101" s="134">
        <f>H102</f>
        <v>739</v>
      </c>
      <c r="I101" s="141"/>
      <c r="J101" s="141"/>
    </row>
    <row r="102" spans="1:10" s="142" customFormat="1" ht="21.75" customHeight="1">
      <c r="A102" s="168" t="s">
        <v>295</v>
      </c>
      <c r="B102" s="112"/>
      <c r="C102" s="208" t="s">
        <v>114</v>
      </c>
      <c r="D102" s="165" t="s">
        <v>208</v>
      </c>
      <c r="E102" s="165" t="s">
        <v>255</v>
      </c>
      <c r="F102" s="165" t="s">
        <v>296</v>
      </c>
      <c r="G102" s="166"/>
      <c r="H102" s="134">
        <v>739</v>
      </c>
      <c r="I102" s="141"/>
      <c r="J102" s="141"/>
    </row>
    <row r="103" spans="1:10" s="142" customFormat="1" ht="24.75" customHeight="1">
      <c r="A103" s="168" t="s">
        <v>297</v>
      </c>
      <c r="B103" s="112"/>
      <c r="C103" s="208" t="s">
        <v>114</v>
      </c>
      <c r="D103" s="165" t="s">
        <v>208</v>
      </c>
      <c r="E103" s="165" t="s">
        <v>255</v>
      </c>
      <c r="F103" s="165" t="s">
        <v>296</v>
      </c>
      <c r="G103" s="166" t="s">
        <v>298</v>
      </c>
      <c r="H103" s="134">
        <v>739</v>
      </c>
      <c r="I103" s="141"/>
      <c r="J103" s="141"/>
    </row>
    <row r="104" spans="1:10" s="142" customFormat="1" ht="12.75" customHeight="1">
      <c r="A104" s="168" t="s">
        <v>299</v>
      </c>
      <c r="B104" s="112"/>
      <c r="C104" s="208" t="s">
        <v>114</v>
      </c>
      <c r="D104" s="165" t="s">
        <v>208</v>
      </c>
      <c r="E104" s="165" t="s">
        <v>255</v>
      </c>
      <c r="F104" s="165" t="s">
        <v>300</v>
      </c>
      <c r="G104" s="166"/>
      <c r="H104" s="134">
        <f>H105</f>
        <v>14015</v>
      </c>
      <c r="I104" s="141"/>
      <c r="J104" s="141"/>
    </row>
    <row r="105" spans="1:10" s="142" customFormat="1" ht="28.5" customHeight="1">
      <c r="A105" s="168" t="s">
        <v>301</v>
      </c>
      <c r="B105" s="112"/>
      <c r="C105" s="208" t="s">
        <v>114</v>
      </c>
      <c r="D105" s="165" t="s">
        <v>208</v>
      </c>
      <c r="E105" s="165" t="s">
        <v>255</v>
      </c>
      <c r="F105" s="165" t="s">
        <v>302</v>
      </c>
      <c r="G105" s="166"/>
      <c r="H105" s="134">
        <f>H108+H106</f>
        <v>14015</v>
      </c>
      <c r="I105" s="141"/>
      <c r="J105" s="141"/>
    </row>
    <row r="106" spans="1:10" s="142" customFormat="1" ht="34.5" customHeight="1">
      <c r="A106" s="168" t="s">
        <v>303</v>
      </c>
      <c r="B106" s="112"/>
      <c r="C106" s="208" t="s">
        <v>114</v>
      </c>
      <c r="D106" s="165" t="s">
        <v>208</v>
      </c>
      <c r="E106" s="165" t="s">
        <v>255</v>
      </c>
      <c r="F106" s="165" t="s">
        <v>304</v>
      </c>
      <c r="G106" s="166"/>
      <c r="H106" s="134">
        <v>3003</v>
      </c>
      <c r="I106" s="141"/>
      <c r="J106" s="141"/>
    </row>
    <row r="107" spans="1:10" s="142" customFormat="1" ht="28.5" customHeight="1">
      <c r="A107" s="168" t="s">
        <v>297</v>
      </c>
      <c r="B107" s="112"/>
      <c r="C107" s="208" t="s">
        <v>114</v>
      </c>
      <c r="D107" s="165" t="s">
        <v>208</v>
      </c>
      <c r="E107" s="165" t="s">
        <v>255</v>
      </c>
      <c r="F107" s="165" t="s">
        <v>304</v>
      </c>
      <c r="G107" s="166" t="s">
        <v>298</v>
      </c>
      <c r="H107" s="134">
        <v>3003</v>
      </c>
      <c r="I107" s="141"/>
      <c r="J107" s="141"/>
    </row>
    <row r="108" spans="1:10" s="142" customFormat="1" ht="52.5" customHeight="1">
      <c r="A108" s="168" t="s">
        <v>305</v>
      </c>
      <c r="B108" s="112"/>
      <c r="C108" s="208" t="s">
        <v>114</v>
      </c>
      <c r="D108" s="165" t="s">
        <v>208</v>
      </c>
      <c r="E108" s="165" t="s">
        <v>255</v>
      </c>
      <c r="F108" s="165" t="s">
        <v>306</v>
      </c>
      <c r="G108" s="166"/>
      <c r="H108" s="134">
        <v>11012</v>
      </c>
      <c r="I108" s="141"/>
      <c r="J108" s="141"/>
    </row>
    <row r="109" spans="1:10" s="142" customFormat="1" ht="19.5" customHeight="1">
      <c r="A109" s="168" t="s">
        <v>297</v>
      </c>
      <c r="B109" s="112"/>
      <c r="C109" s="208" t="s">
        <v>114</v>
      </c>
      <c r="D109" s="165" t="s">
        <v>208</v>
      </c>
      <c r="E109" s="165" t="s">
        <v>255</v>
      </c>
      <c r="F109" s="165" t="s">
        <v>307</v>
      </c>
      <c r="G109" s="166" t="s">
        <v>298</v>
      </c>
      <c r="H109" s="134">
        <v>11012</v>
      </c>
      <c r="I109" s="141"/>
      <c r="J109" s="141"/>
    </row>
    <row r="110" spans="1:10" s="142" customFormat="1" ht="12.75" customHeight="1">
      <c r="A110" s="225" t="s">
        <v>308</v>
      </c>
      <c r="B110" s="112"/>
      <c r="C110" s="216" t="s">
        <v>114</v>
      </c>
      <c r="D110" s="106" t="s">
        <v>208</v>
      </c>
      <c r="E110" s="106" t="s">
        <v>284</v>
      </c>
      <c r="F110" s="106"/>
      <c r="G110" s="106"/>
      <c r="H110" s="107">
        <f>H115+H111</f>
        <v>766</v>
      </c>
      <c r="I110" s="141"/>
      <c r="J110" s="141"/>
    </row>
    <row r="111" spans="1:10" s="142" customFormat="1" ht="27" customHeight="1">
      <c r="A111" s="109" t="s">
        <v>309</v>
      </c>
      <c r="B111" s="112"/>
      <c r="C111" s="208" t="s">
        <v>114</v>
      </c>
      <c r="D111" s="170" t="s">
        <v>208</v>
      </c>
      <c r="E111" s="170" t="s">
        <v>284</v>
      </c>
      <c r="F111" s="125" t="s">
        <v>310</v>
      </c>
      <c r="G111" s="166"/>
      <c r="H111" s="171">
        <v>750</v>
      </c>
      <c r="I111" s="141"/>
      <c r="J111" s="141"/>
    </row>
    <row r="112" spans="1:10" s="142" customFormat="1" ht="24.75" customHeight="1">
      <c r="A112" s="109" t="s">
        <v>311</v>
      </c>
      <c r="B112" s="112"/>
      <c r="C112" s="208" t="s">
        <v>114</v>
      </c>
      <c r="D112" s="170" t="s">
        <v>208</v>
      </c>
      <c r="E112" s="170" t="s">
        <v>284</v>
      </c>
      <c r="F112" s="125" t="s">
        <v>312</v>
      </c>
      <c r="G112" s="166"/>
      <c r="H112" s="171">
        <v>750</v>
      </c>
      <c r="I112" s="141"/>
      <c r="J112" s="141"/>
    </row>
    <row r="113" spans="1:10" s="142" customFormat="1" ht="25.5" customHeight="1">
      <c r="A113" s="109" t="s">
        <v>311</v>
      </c>
      <c r="B113" s="112"/>
      <c r="C113" s="208" t="s">
        <v>114</v>
      </c>
      <c r="D113" s="170" t="s">
        <v>208</v>
      </c>
      <c r="E113" s="170" t="s">
        <v>284</v>
      </c>
      <c r="F113" s="125" t="s">
        <v>313</v>
      </c>
      <c r="G113" s="166"/>
      <c r="H113" s="171">
        <v>750</v>
      </c>
      <c r="I113" s="141"/>
      <c r="J113" s="141"/>
    </row>
    <row r="114" spans="1:10" s="142" customFormat="1" ht="12.75" customHeight="1">
      <c r="A114" s="112" t="s">
        <v>194</v>
      </c>
      <c r="B114" s="112"/>
      <c r="C114" s="208" t="s">
        <v>114</v>
      </c>
      <c r="D114" s="170" t="s">
        <v>208</v>
      </c>
      <c r="E114" s="170" t="s">
        <v>284</v>
      </c>
      <c r="F114" s="162" t="s">
        <v>313</v>
      </c>
      <c r="G114" s="166" t="s">
        <v>195</v>
      </c>
      <c r="H114" s="171">
        <v>750</v>
      </c>
      <c r="I114" s="141"/>
      <c r="J114" s="141"/>
    </row>
    <row r="115" spans="1:10" s="142" customFormat="1" ht="17.25" customHeight="1">
      <c r="A115" s="109" t="s">
        <v>200</v>
      </c>
      <c r="B115" s="112"/>
      <c r="C115" s="208" t="s">
        <v>114</v>
      </c>
      <c r="D115" s="165" t="s">
        <v>208</v>
      </c>
      <c r="E115" s="165" t="s">
        <v>284</v>
      </c>
      <c r="F115" s="165" t="s">
        <v>201</v>
      </c>
      <c r="G115" s="162"/>
      <c r="H115" s="111">
        <f>SUM(H116)</f>
        <v>16</v>
      </c>
      <c r="I115" s="141"/>
      <c r="J115" s="141"/>
    </row>
    <row r="116" spans="1:10" s="142" customFormat="1" ht="66.75" customHeight="1">
      <c r="A116" s="109" t="s">
        <v>202</v>
      </c>
      <c r="B116" s="112"/>
      <c r="C116" s="208" t="s">
        <v>114</v>
      </c>
      <c r="D116" s="165" t="s">
        <v>208</v>
      </c>
      <c r="E116" s="165" t="s">
        <v>284</v>
      </c>
      <c r="F116" s="165" t="s">
        <v>203</v>
      </c>
      <c r="G116" s="162"/>
      <c r="H116" s="111">
        <f>SUM(H117)</f>
        <v>16</v>
      </c>
      <c r="I116" s="141"/>
      <c r="J116" s="141"/>
    </row>
    <row r="117" spans="1:10" s="142" customFormat="1" ht="169.5" customHeight="1">
      <c r="A117" s="108" t="s">
        <v>314</v>
      </c>
      <c r="B117" s="112"/>
      <c r="C117" s="208" t="s">
        <v>114</v>
      </c>
      <c r="D117" s="165" t="s">
        <v>208</v>
      </c>
      <c r="E117" s="165" t="s">
        <v>284</v>
      </c>
      <c r="F117" s="165" t="s">
        <v>315</v>
      </c>
      <c r="G117" s="162"/>
      <c r="H117" s="111">
        <f>SUM(H118)</f>
        <v>16</v>
      </c>
      <c r="I117" s="141"/>
      <c r="J117" s="141"/>
    </row>
    <row r="118" spans="1:10" s="142" customFormat="1" ht="16.5" customHeight="1">
      <c r="A118" s="112" t="s">
        <v>221</v>
      </c>
      <c r="B118" s="112"/>
      <c r="C118" s="209" t="s">
        <v>114</v>
      </c>
      <c r="D118" s="166" t="s">
        <v>208</v>
      </c>
      <c r="E118" s="166" t="s">
        <v>284</v>
      </c>
      <c r="F118" s="166" t="s">
        <v>315</v>
      </c>
      <c r="G118" s="113" t="s">
        <v>206</v>
      </c>
      <c r="H118" s="114">
        <v>16</v>
      </c>
      <c r="I118" s="141"/>
      <c r="J118" s="141"/>
    </row>
    <row r="119" spans="1:10" s="142" customFormat="1" ht="12.75">
      <c r="A119" s="112"/>
      <c r="B119" s="112"/>
      <c r="C119" s="210"/>
      <c r="D119" s="162"/>
      <c r="E119" s="162"/>
      <c r="F119" s="162"/>
      <c r="G119" s="162"/>
      <c r="H119" s="114"/>
      <c r="I119" s="141"/>
      <c r="J119" s="141"/>
    </row>
    <row r="120" spans="1:8" s="172" customFormat="1" ht="12.75">
      <c r="A120" s="153" t="s">
        <v>316</v>
      </c>
      <c r="B120" s="153"/>
      <c r="C120" s="97" t="s">
        <v>114</v>
      </c>
      <c r="D120" s="101" t="s">
        <v>317</v>
      </c>
      <c r="E120" s="101"/>
      <c r="F120" s="101"/>
      <c r="G120" s="101"/>
      <c r="H120" s="102">
        <f>SUM(H126,H133,H121)</f>
        <v>16396</v>
      </c>
    </row>
    <row r="121" spans="1:8" s="172" customFormat="1" ht="12.75">
      <c r="A121" s="154" t="s">
        <v>318</v>
      </c>
      <c r="B121" s="153"/>
      <c r="C121" s="216" t="s">
        <v>114</v>
      </c>
      <c r="D121" s="106" t="s">
        <v>317</v>
      </c>
      <c r="E121" s="106" t="s">
        <v>187</v>
      </c>
      <c r="F121" s="106"/>
      <c r="G121" s="106"/>
      <c r="H121" s="107">
        <f>SUM(H122)</f>
        <v>7802</v>
      </c>
    </row>
    <row r="122" spans="1:8" s="172" customFormat="1" ht="12.75">
      <c r="A122" s="175" t="s">
        <v>319</v>
      </c>
      <c r="B122" s="174"/>
      <c r="C122" s="210" t="s">
        <v>114</v>
      </c>
      <c r="D122" s="110" t="s">
        <v>317</v>
      </c>
      <c r="E122" s="110" t="s">
        <v>187</v>
      </c>
      <c r="F122" s="110" t="s">
        <v>320</v>
      </c>
      <c r="G122" s="110"/>
      <c r="H122" s="111">
        <f>H123</f>
        <v>7802</v>
      </c>
    </row>
    <row r="123" spans="1:8" s="172" customFormat="1" ht="12.75">
      <c r="A123" s="175" t="s">
        <v>321</v>
      </c>
      <c r="B123" s="174"/>
      <c r="C123" s="210" t="s">
        <v>114</v>
      </c>
      <c r="D123" s="110" t="s">
        <v>317</v>
      </c>
      <c r="E123" s="110" t="s">
        <v>187</v>
      </c>
      <c r="F123" s="110" t="s">
        <v>322</v>
      </c>
      <c r="G123" s="110"/>
      <c r="H123" s="111">
        <f>H124+H131</f>
        <v>7802</v>
      </c>
    </row>
    <row r="124" spans="1:12" s="172" customFormat="1" ht="26.25" customHeight="1">
      <c r="A124" s="108" t="s">
        <v>323</v>
      </c>
      <c r="B124" s="174"/>
      <c r="C124" s="208" t="s">
        <v>114</v>
      </c>
      <c r="D124" s="110" t="s">
        <v>317</v>
      </c>
      <c r="E124" s="110" t="s">
        <v>187</v>
      </c>
      <c r="F124" s="110" t="s">
        <v>324</v>
      </c>
      <c r="G124" s="110"/>
      <c r="H124" s="111">
        <f>SUM(H125)</f>
        <v>500</v>
      </c>
      <c r="K124" s="226"/>
      <c r="L124" s="226"/>
    </row>
    <row r="125" spans="1:8" s="172" customFormat="1" ht="15.75" customHeight="1">
      <c r="A125" s="176" t="s">
        <v>325</v>
      </c>
      <c r="B125" s="177"/>
      <c r="C125" s="227" t="s">
        <v>114</v>
      </c>
      <c r="D125" s="113" t="s">
        <v>317</v>
      </c>
      <c r="E125" s="113" t="s">
        <v>187</v>
      </c>
      <c r="F125" s="113" t="s">
        <v>324</v>
      </c>
      <c r="G125" s="113" t="s">
        <v>326</v>
      </c>
      <c r="H125" s="114">
        <v>500</v>
      </c>
    </row>
    <row r="126" spans="1:8" s="172" customFormat="1" ht="12.75" customHeight="1" hidden="1">
      <c r="A126" s="154" t="s">
        <v>463</v>
      </c>
      <c r="B126" s="153"/>
      <c r="C126" s="210" t="s">
        <v>451</v>
      </c>
      <c r="D126" s="106" t="s">
        <v>317</v>
      </c>
      <c r="E126" s="106" t="s">
        <v>189</v>
      </c>
      <c r="F126" s="101"/>
      <c r="G126" s="101"/>
      <c r="H126" s="107">
        <f>SUM(H127)</f>
        <v>0</v>
      </c>
    </row>
    <row r="127" spans="1:8" s="172" customFormat="1" ht="12.75" customHeight="1" hidden="1">
      <c r="A127" s="109" t="s">
        <v>329</v>
      </c>
      <c r="B127" s="153"/>
      <c r="C127" s="153"/>
      <c r="D127" s="110" t="s">
        <v>317</v>
      </c>
      <c r="E127" s="110" t="s">
        <v>189</v>
      </c>
      <c r="F127" s="110" t="s">
        <v>464</v>
      </c>
      <c r="G127" s="101"/>
      <c r="H127" s="111">
        <f>SUM(H128,H129)</f>
        <v>0</v>
      </c>
    </row>
    <row r="128" spans="1:8" s="172" customFormat="1" ht="12.75" customHeight="1" hidden="1">
      <c r="A128" s="109" t="s">
        <v>331</v>
      </c>
      <c r="B128" s="153"/>
      <c r="C128" s="153"/>
      <c r="D128" s="110" t="s">
        <v>317</v>
      </c>
      <c r="E128" s="110" t="s">
        <v>189</v>
      </c>
      <c r="F128" s="110" t="s">
        <v>332</v>
      </c>
      <c r="G128" s="110"/>
      <c r="H128" s="111">
        <f>H130</f>
        <v>0</v>
      </c>
    </row>
    <row r="129" spans="1:8" s="172" customFormat="1" ht="12.75" customHeight="1" hidden="1">
      <c r="A129" s="109" t="s">
        <v>333</v>
      </c>
      <c r="B129" s="153"/>
      <c r="C129" s="153"/>
      <c r="D129" s="110" t="s">
        <v>317</v>
      </c>
      <c r="E129" s="110" t="s">
        <v>189</v>
      </c>
      <c r="F129" s="110" t="s">
        <v>334</v>
      </c>
      <c r="G129" s="113"/>
      <c r="H129" s="111">
        <f>H130</f>
        <v>0</v>
      </c>
    </row>
    <row r="130" spans="1:8" s="172" customFormat="1" ht="12.75" customHeight="1" hidden="1">
      <c r="A130" s="112" t="s">
        <v>335</v>
      </c>
      <c r="B130" s="178"/>
      <c r="C130" s="178"/>
      <c r="D130" s="113" t="s">
        <v>317</v>
      </c>
      <c r="E130" s="113" t="s">
        <v>189</v>
      </c>
      <c r="F130" s="113" t="s">
        <v>334</v>
      </c>
      <c r="G130" s="113" t="s">
        <v>336</v>
      </c>
      <c r="H130" s="114"/>
    </row>
    <row r="131" spans="1:8" s="172" customFormat="1" ht="22.5" customHeight="1">
      <c r="A131" s="144" t="s">
        <v>327</v>
      </c>
      <c r="B131" s="228"/>
      <c r="C131" s="214" t="s">
        <v>114</v>
      </c>
      <c r="D131" s="110" t="s">
        <v>317</v>
      </c>
      <c r="E131" s="110" t="s">
        <v>187</v>
      </c>
      <c r="F131" s="110" t="s">
        <v>328</v>
      </c>
      <c r="G131" s="110"/>
      <c r="H131" s="111">
        <v>7302</v>
      </c>
    </row>
    <row r="132" spans="1:8" s="172" customFormat="1" ht="24" customHeight="1">
      <c r="A132" s="112" t="s">
        <v>337</v>
      </c>
      <c r="B132" s="177"/>
      <c r="C132" s="209" t="s">
        <v>114</v>
      </c>
      <c r="D132" s="113" t="s">
        <v>317</v>
      </c>
      <c r="E132" s="113" t="s">
        <v>187</v>
      </c>
      <c r="F132" s="113" t="s">
        <v>328</v>
      </c>
      <c r="G132" s="113" t="s">
        <v>338</v>
      </c>
      <c r="H132" s="114">
        <v>7302</v>
      </c>
    </row>
    <row r="133" spans="1:8" s="142" customFormat="1" ht="12.75">
      <c r="A133" s="105" t="s">
        <v>339</v>
      </c>
      <c r="B133" s="105"/>
      <c r="C133" s="210" t="s">
        <v>114</v>
      </c>
      <c r="D133" s="106" t="s">
        <v>317</v>
      </c>
      <c r="E133" s="106" t="s">
        <v>197</v>
      </c>
      <c r="F133" s="106"/>
      <c r="G133" s="106"/>
      <c r="H133" s="107">
        <f>SUM(H134,H147)</f>
        <v>8594</v>
      </c>
    </row>
    <row r="134" spans="1:8" s="142" customFormat="1" ht="12.75">
      <c r="A134" s="109" t="s">
        <v>339</v>
      </c>
      <c r="B134" s="109"/>
      <c r="C134" s="210" t="s">
        <v>114</v>
      </c>
      <c r="D134" s="110" t="s">
        <v>317</v>
      </c>
      <c r="E134" s="110" t="s">
        <v>197</v>
      </c>
      <c r="F134" s="110" t="s">
        <v>340</v>
      </c>
      <c r="G134" s="110"/>
      <c r="H134" s="111">
        <f>SUM(H135,H137,H139,H141,H143,H145)</f>
        <v>7191</v>
      </c>
    </row>
    <row r="135" spans="1:8" s="142" customFormat="1" ht="12.75">
      <c r="A135" s="109" t="s">
        <v>341</v>
      </c>
      <c r="B135" s="109"/>
      <c r="C135" s="210" t="s">
        <v>114</v>
      </c>
      <c r="D135" s="110" t="s">
        <v>317</v>
      </c>
      <c r="E135" s="110" t="s">
        <v>197</v>
      </c>
      <c r="F135" s="110" t="s">
        <v>342</v>
      </c>
      <c r="G135" s="110"/>
      <c r="H135" s="111">
        <f>SUM(H136)</f>
        <v>3110</v>
      </c>
    </row>
    <row r="136" spans="1:8" s="142" customFormat="1" ht="12.75">
      <c r="A136" s="112" t="s">
        <v>194</v>
      </c>
      <c r="B136" s="179"/>
      <c r="C136" s="209" t="s">
        <v>114</v>
      </c>
      <c r="D136" s="113" t="s">
        <v>317</v>
      </c>
      <c r="E136" s="113" t="s">
        <v>197</v>
      </c>
      <c r="F136" s="113" t="s">
        <v>343</v>
      </c>
      <c r="G136" s="113" t="s">
        <v>195</v>
      </c>
      <c r="H136" s="114">
        <v>3110</v>
      </c>
    </row>
    <row r="137" spans="1:8" s="142" customFormat="1" ht="12.75">
      <c r="A137" s="109" t="s">
        <v>344</v>
      </c>
      <c r="B137" s="109"/>
      <c r="C137" s="208" t="s">
        <v>114</v>
      </c>
      <c r="D137" s="110" t="s">
        <v>317</v>
      </c>
      <c r="E137" s="110" t="s">
        <v>197</v>
      </c>
      <c r="F137" s="110" t="s">
        <v>345</v>
      </c>
      <c r="G137" s="110"/>
      <c r="H137" s="111">
        <f>SUM(H138)</f>
        <v>1261</v>
      </c>
    </row>
    <row r="138" spans="1:8" s="142" customFormat="1" ht="12.75">
      <c r="A138" s="112" t="s">
        <v>194</v>
      </c>
      <c r="B138" s="179"/>
      <c r="C138" s="209" t="s">
        <v>114</v>
      </c>
      <c r="D138" s="113" t="s">
        <v>317</v>
      </c>
      <c r="E138" s="113" t="s">
        <v>197</v>
      </c>
      <c r="F138" s="113" t="s">
        <v>346</v>
      </c>
      <c r="G138" s="113" t="s">
        <v>195</v>
      </c>
      <c r="H138" s="114">
        <v>1261</v>
      </c>
    </row>
    <row r="139" spans="1:8" s="142" customFormat="1" ht="12.75">
      <c r="A139" s="109" t="s">
        <v>347</v>
      </c>
      <c r="B139" s="109"/>
      <c r="C139" s="208" t="s">
        <v>114</v>
      </c>
      <c r="D139" s="110" t="s">
        <v>317</v>
      </c>
      <c r="E139" s="110" t="s">
        <v>197</v>
      </c>
      <c r="F139" s="110" t="s">
        <v>348</v>
      </c>
      <c r="G139" s="110"/>
      <c r="H139" s="111">
        <f>SUM(H140)</f>
        <v>200</v>
      </c>
    </row>
    <row r="140" spans="1:8" s="142" customFormat="1" ht="12.75">
      <c r="A140" s="112" t="s">
        <v>194</v>
      </c>
      <c r="B140" s="179"/>
      <c r="C140" s="209" t="s">
        <v>114</v>
      </c>
      <c r="D140" s="113" t="s">
        <v>317</v>
      </c>
      <c r="E140" s="113" t="s">
        <v>197</v>
      </c>
      <c r="F140" s="113" t="s">
        <v>349</v>
      </c>
      <c r="G140" s="113" t="s">
        <v>195</v>
      </c>
      <c r="H140" s="114">
        <v>200</v>
      </c>
    </row>
    <row r="141" spans="1:8" s="142" customFormat="1" ht="12.75">
      <c r="A141" s="109" t="s">
        <v>350</v>
      </c>
      <c r="B141" s="109"/>
      <c r="C141" s="208" t="s">
        <v>114</v>
      </c>
      <c r="D141" s="110" t="s">
        <v>317</v>
      </c>
      <c r="E141" s="110" t="s">
        <v>197</v>
      </c>
      <c r="F141" s="110" t="s">
        <v>351</v>
      </c>
      <c r="G141" s="110"/>
      <c r="H141" s="111">
        <f>SUM(H142)</f>
        <v>1320</v>
      </c>
    </row>
    <row r="142" spans="1:8" s="142" customFormat="1" ht="12.75">
      <c r="A142" s="112" t="s">
        <v>194</v>
      </c>
      <c r="B142" s="179"/>
      <c r="C142" s="209" t="s">
        <v>114</v>
      </c>
      <c r="D142" s="113" t="s">
        <v>317</v>
      </c>
      <c r="E142" s="113" t="s">
        <v>197</v>
      </c>
      <c r="F142" s="113" t="s">
        <v>352</v>
      </c>
      <c r="G142" s="113" t="s">
        <v>195</v>
      </c>
      <c r="H142" s="114">
        <v>1320</v>
      </c>
    </row>
    <row r="143" spans="1:8" s="142" customFormat="1" ht="23.25">
      <c r="A143" s="109" t="s">
        <v>353</v>
      </c>
      <c r="B143" s="109"/>
      <c r="C143" s="208" t="s">
        <v>114</v>
      </c>
      <c r="D143" s="110" t="s">
        <v>317</v>
      </c>
      <c r="E143" s="110" t="s">
        <v>197</v>
      </c>
      <c r="F143" s="110" t="s">
        <v>354</v>
      </c>
      <c r="G143" s="110"/>
      <c r="H143" s="111">
        <f>SUM(H144)</f>
        <v>1300</v>
      </c>
    </row>
    <row r="144" spans="1:8" s="142" customFormat="1" ht="21.75" customHeight="1">
      <c r="A144" s="112" t="s">
        <v>194</v>
      </c>
      <c r="B144" s="179"/>
      <c r="C144" s="209" t="s">
        <v>114</v>
      </c>
      <c r="D144" s="113" t="s">
        <v>317</v>
      </c>
      <c r="E144" s="113" t="s">
        <v>197</v>
      </c>
      <c r="F144" s="113" t="s">
        <v>355</v>
      </c>
      <c r="G144" s="113" t="s">
        <v>195</v>
      </c>
      <c r="H144" s="114">
        <v>1300</v>
      </c>
    </row>
    <row r="145" spans="1:8" s="142" customFormat="1" ht="12.75" customHeight="1" hidden="1">
      <c r="A145" s="108" t="s">
        <v>465</v>
      </c>
      <c r="B145" s="109"/>
      <c r="C145" s="208" t="s">
        <v>447</v>
      </c>
      <c r="D145" s="110" t="s">
        <v>317</v>
      </c>
      <c r="E145" s="110" t="s">
        <v>197</v>
      </c>
      <c r="F145" s="110" t="s">
        <v>466</v>
      </c>
      <c r="G145" s="110"/>
      <c r="H145" s="111">
        <f>SUM(H146)</f>
        <v>0</v>
      </c>
    </row>
    <row r="146" spans="1:8" s="142" customFormat="1" ht="12.75" customHeight="1" hidden="1">
      <c r="A146" s="112" t="s">
        <v>194</v>
      </c>
      <c r="B146" s="179"/>
      <c r="C146" s="209" t="s">
        <v>447</v>
      </c>
      <c r="D146" s="113" t="s">
        <v>317</v>
      </c>
      <c r="E146" s="113" t="s">
        <v>197</v>
      </c>
      <c r="F146" s="113" t="s">
        <v>467</v>
      </c>
      <c r="G146" s="113" t="s">
        <v>195</v>
      </c>
      <c r="H146" s="114">
        <v>0</v>
      </c>
    </row>
    <row r="147" spans="1:10" s="142" customFormat="1" ht="18.75" customHeight="1">
      <c r="A147" s="180" t="s">
        <v>356</v>
      </c>
      <c r="B147" s="180"/>
      <c r="C147" s="210" t="s">
        <v>114</v>
      </c>
      <c r="D147" s="181" t="s">
        <v>317</v>
      </c>
      <c r="E147" s="181" t="s">
        <v>197</v>
      </c>
      <c r="F147" s="181" t="s">
        <v>357</v>
      </c>
      <c r="G147" s="181"/>
      <c r="H147" s="182">
        <f>SUM(H148)</f>
        <v>1403</v>
      </c>
      <c r="I147" s="141"/>
      <c r="J147" s="141"/>
    </row>
    <row r="148" spans="1:10" s="142" customFormat="1" ht="57.75" customHeight="1">
      <c r="A148" s="183" t="s">
        <v>358</v>
      </c>
      <c r="B148" s="180"/>
      <c r="C148" s="208" t="s">
        <v>114</v>
      </c>
      <c r="D148" s="181" t="s">
        <v>317</v>
      </c>
      <c r="E148" s="181" t="s">
        <v>197</v>
      </c>
      <c r="F148" s="181" t="s">
        <v>359</v>
      </c>
      <c r="G148" s="181"/>
      <c r="H148" s="182">
        <f>SUM(H149,H151,H153,H155)</f>
        <v>1403</v>
      </c>
      <c r="I148" s="141"/>
      <c r="J148" s="141"/>
    </row>
    <row r="149" spans="1:10" s="142" customFormat="1" ht="21" customHeight="1">
      <c r="A149" s="184" t="s">
        <v>468</v>
      </c>
      <c r="B149" s="184"/>
      <c r="C149" s="210" t="s">
        <v>114</v>
      </c>
      <c r="D149" s="181" t="s">
        <v>317</v>
      </c>
      <c r="E149" s="181" t="s">
        <v>197</v>
      </c>
      <c r="F149" s="181" t="s">
        <v>361</v>
      </c>
      <c r="G149" s="181"/>
      <c r="H149" s="182">
        <f>SUM(H150)</f>
        <v>465</v>
      </c>
      <c r="I149" s="141"/>
      <c r="J149" s="141"/>
    </row>
    <row r="150" spans="1:10" s="142" customFormat="1" ht="20.25" customHeight="1">
      <c r="A150" s="185" t="s">
        <v>194</v>
      </c>
      <c r="B150" s="185"/>
      <c r="C150" s="210" t="s">
        <v>114</v>
      </c>
      <c r="D150" s="186" t="s">
        <v>317</v>
      </c>
      <c r="E150" s="186" t="s">
        <v>197</v>
      </c>
      <c r="F150" s="186" t="s">
        <v>361</v>
      </c>
      <c r="G150" s="186" t="s">
        <v>195</v>
      </c>
      <c r="H150" s="187">
        <v>465</v>
      </c>
      <c r="I150" s="141"/>
      <c r="J150" s="141"/>
    </row>
    <row r="151" spans="1:10" s="142" customFormat="1" ht="30.75" customHeight="1">
      <c r="A151" s="184" t="s">
        <v>362</v>
      </c>
      <c r="B151" s="184"/>
      <c r="C151" s="210" t="s">
        <v>114</v>
      </c>
      <c r="D151" s="181" t="s">
        <v>317</v>
      </c>
      <c r="E151" s="181" t="s">
        <v>197</v>
      </c>
      <c r="F151" s="181" t="s">
        <v>363</v>
      </c>
      <c r="G151" s="181"/>
      <c r="H151" s="182">
        <f>SUM(H152)</f>
        <v>153</v>
      </c>
      <c r="I151" s="141"/>
      <c r="J151" s="141"/>
    </row>
    <row r="152" spans="1:10" s="142" customFormat="1" ht="17.25" customHeight="1">
      <c r="A152" s="185" t="s">
        <v>194</v>
      </c>
      <c r="B152" s="185"/>
      <c r="C152" s="210" t="s">
        <v>114</v>
      </c>
      <c r="D152" s="186" t="s">
        <v>317</v>
      </c>
      <c r="E152" s="186" t="s">
        <v>197</v>
      </c>
      <c r="F152" s="186" t="s">
        <v>363</v>
      </c>
      <c r="G152" s="186" t="s">
        <v>195</v>
      </c>
      <c r="H152" s="187">
        <v>153</v>
      </c>
      <c r="I152" s="141"/>
      <c r="J152" s="141"/>
    </row>
    <row r="153" spans="1:10" s="142" customFormat="1" ht="12.75" customHeight="1" hidden="1">
      <c r="A153" s="184" t="s">
        <v>469</v>
      </c>
      <c r="B153" s="184"/>
      <c r="C153" s="210" t="s">
        <v>470</v>
      </c>
      <c r="D153" s="181" t="s">
        <v>317</v>
      </c>
      <c r="E153" s="181" t="s">
        <v>197</v>
      </c>
      <c r="F153" s="181" t="s">
        <v>471</v>
      </c>
      <c r="G153" s="181"/>
      <c r="H153" s="182">
        <f>SUM(H154)</f>
        <v>0</v>
      </c>
      <c r="I153" s="141"/>
      <c r="J153" s="141"/>
    </row>
    <row r="154" spans="1:10" s="142" customFormat="1" ht="12.75" customHeight="1" hidden="1">
      <c r="A154" s="185" t="s">
        <v>194</v>
      </c>
      <c r="B154" s="185"/>
      <c r="C154" s="210" t="s">
        <v>472</v>
      </c>
      <c r="D154" s="186" t="s">
        <v>317</v>
      </c>
      <c r="E154" s="186" t="s">
        <v>197</v>
      </c>
      <c r="F154" s="186" t="s">
        <v>471</v>
      </c>
      <c r="G154" s="186" t="s">
        <v>195</v>
      </c>
      <c r="H154" s="187">
        <v>0</v>
      </c>
      <c r="I154" s="141"/>
      <c r="J154" s="141"/>
    </row>
    <row r="155" spans="1:10" s="142" customFormat="1" ht="35.25" customHeight="1">
      <c r="A155" s="184" t="s">
        <v>364</v>
      </c>
      <c r="B155" s="184"/>
      <c r="C155" s="210" t="s">
        <v>114</v>
      </c>
      <c r="D155" s="181" t="s">
        <v>317</v>
      </c>
      <c r="E155" s="181" t="s">
        <v>197</v>
      </c>
      <c r="F155" s="181" t="s">
        <v>365</v>
      </c>
      <c r="G155" s="181"/>
      <c r="H155" s="182">
        <f>SUM(H156)</f>
        <v>785</v>
      </c>
      <c r="I155" s="141"/>
      <c r="J155" s="141"/>
    </row>
    <row r="156" spans="1:10" s="142" customFormat="1" ht="16.5" customHeight="1">
      <c r="A156" s="185" t="s">
        <v>194</v>
      </c>
      <c r="B156" s="185"/>
      <c r="C156" s="227" t="s">
        <v>114</v>
      </c>
      <c r="D156" s="186" t="s">
        <v>317</v>
      </c>
      <c r="E156" s="186" t="s">
        <v>197</v>
      </c>
      <c r="F156" s="186" t="s">
        <v>365</v>
      </c>
      <c r="G156" s="186" t="s">
        <v>195</v>
      </c>
      <c r="H156" s="187">
        <v>785</v>
      </c>
      <c r="I156" s="141"/>
      <c r="J156" s="141"/>
    </row>
    <row r="157" spans="1:10" s="142" customFormat="1" ht="1.5" customHeight="1">
      <c r="A157" s="185" t="s">
        <v>473</v>
      </c>
      <c r="B157" s="185"/>
      <c r="C157" s="185"/>
      <c r="D157" s="186"/>
      <c r="E157" s="186"/>
      <c r="F157" s="186"/>
      <c r="G157" s="186"/>
      <c r="H157" s="187"/>
      <c r="I157" s="141"/>
      <c r="J157" s="141"/>
    </row>
    <row r="158" spans="1:10" s="142" customFormat="1" ht="12.75">
      <c r="A158" s="157"/>
      <c r="B158" s="157"/>
      <c r="C158" s="210"/>
      <c r="D158" s="113"/>
      <c r="E158" s="113"/>
      <c r="F158" s="113"/>
      <c r="G158" s="113"/>
      <c r="H158" s="114"/>
      <c r="I158" s="141"/>
      <c r="J158" s="141"/>
    </row>
    <row r="159" spans="1:8" ht="12.75">
      <c r="A159" s="153" t="s">
        <v>368</v>
      </c>
      <c r="B159" s="153"/>
      <c r="C159" s="210" t="s">
        <v>114</v>
      </c>
      <c r="D159" s="101" t="s">
        <v>278</v>
      </c>
      <c r="E159" s="101"/>
      <c r="F159" s="101"/>
      <c r="G159" s="101"/>
      <c r="H159" s="102">
        <f>SUM(H160)</f>
        <v>59</v>
      </c>
    </row>
    <row r="160" spans="1:8" ht="12.75">
      <c r="A160" s="154" t="s">
        <v>369</v>
      </c>
      <c r="B160" s="154"/>
      <c r="C160" s="210" t="s">
        <v>114</v>
      </c>
      <c r="D160" s="106" t="s">
        <v>278</v>
      </c>
      <c r="E160" s="106" t="s">
        <v>278</v>
      </c>
      <c r="F160" s="106"/>
      <c r="G160" s="106"/>
      <c r="H160" s="107">
        <f>H163+H166</f>
        <v>59</v>
      </c>
    </row>
    <row r="161" spans="1:8" s="123" customFormat="1" ht="18" customHeight="1">
      <c r="A161" s="109" t="s">
        <v>370</v>
      </c>
      <c r="B161" s="109"/>
      <c r="C161" s="208" t="s">
        <v>114</v>
      </c>
      <c r="D161" s="110" t="s">
        <v>278</v>
      </c>
      <c r="E161" s="110" t="s">
        <v>278</v>
      </c>
      <c r="F161" s="110" t="s">
        <v>371</v>
      </c>
      <c r="G161" s="110"/>
      <c r="H161" s="111">
        <f>SUM(H162)</f>
        <v>33</v>
      </c>
    </row>
    <row r="162" spans="1:8" s="123" customFormat="1" ht="12.75">
      <c r="A162" s="109" t="s">
        <v>372</v>
      </c>
      <c r="B162" s="109"/>
      <c r="C162" s="210" t="s">
        <v>114</v>
      </c>
      <c r="D162" s="110" t="s">
        <v>278</v>
      </c>
      <c r="E162" s="110" t="s">
        <v>278</v>
      </c>
      <c r="F162" s="110" t="s">
        <v>373</v>
      </c>
      <c r="G162" s="110"/>
      <c r="H162" s="111">
        <f>SUM(H163)</f>
        <v>33</v>
      </c>
    </row>
    <row r="163" spans="1:8" s="142" customFormat="1" ht="14.25" customHeight="1">
      <c r="A163" s="112" t="s">
        <v>194</v>
      </c>
      <c r="B163" s="112"/>
      <c r="C163" s="209" t="s">
        <v>114</v>
      </c>
      <c r="D163" s="113" t="s">
        <v>278</v>
      </c>
      <c r="E163" s="113" t="s">
        <v>278</v>
      </c>
      <c r="F163" s="113" t="s">
        <v>373</v>
      </c>
      <c r="G163" s="113" t="s">
        <v>195</v>
      </c>
      <c r="H163" s="114">
        <v>33</v>
      </c>
    </row>
    <row r="164" spans="1:8" s="142" customFormat="1" ht="12.75">
      <c r="A164" s="180" t="s">
        <v>356</v>
      </c>
      <c r="B164" s="112"/>
      <c r="C164" s="214" t="s">
        <v>114</v>
      </c>
      <c r="D164" s="125" t="s">
        <v>278</v>
      </c>
      <c r="E164" s="125" t="s">
        <v>278</v>
      </c>
      <c r="F164" s="125" t="s">
        <v>374</v>
      </c>
      <c r="G164" s="113"/>
      <c r="H164" s="111">
        <f>H166</f>
        <v>26</v>
      </c>
    </row>
    <row r="165" spans="1:8" s="142" customFormat="1" ht="68.25">
      <c r="A165" s="144" t="s">
        <v>375</v>
      </c>
      <c r="B165" s="112"/>
      <c r="C165" s="214" t="s">
        <v>114</v>
      </c>
      <c r="D165" s="125" t="s">
        <v>278</v>
      </c>
      <c r="E165" s="125" t="s">
        <v>278</v>
      </c>
      <c r="F165" s="125" t="s">
        <v>376</v>
      </c>
      <c r="G165" s="113"/>
      <c r="H165" s="150">
        <f>H166</f>
        <v>26</v>
      </c>
    </row>
    <row r="166" spans="1:8" s="142" customFormat="1" ht="17.25" customHeight="1">
      <c r="A166" s="112" t="s">
        <v>194</v>
      </c>
      <c r="B166" s="112"/>
      <c r="C166" s="209" t="s">
        <v>114</v>
      </c>
      <c r="D166" s="113" t="s">
        <v>278</v>
      </c>
      <c r="E166" s="113" t="s">
        <v>278</v>
      </c>
      <c r="F166" s="113" t="s">
        <v>376</v>
      </c>
      <c r="G166" s="113" t="s">
        <v>195</v>
      </c>
      <c r="H166" s="114">
        <v>26</v>
      </c>
    </row>
    <row r="167" spans="1:8" s="123" customFormat="1" ht="12.75">
      <c r="A167" s="109"/>
      <c r="B167" s="109"/>
      <c r="C167" s="210"/>
      <c r="D167" s="110"/>
      <c r="E167" s="110"/>
      <c r="F167" s="160"/>
      <c r="G167" s="160"/>
      <c r="H167" s="161"/>
    </row>
    <row r="168" spans="1:8" s="172" customFormat="1" ht="12.75">
      <c r="A168" s="100" t="s">
        <v>377</v>
      </c>
      <c r="B168" s="100"/>
      <c r="C168" s="229" t="s">
        <v>114</v>
      </c>
      <c r="D168" s="101" t="s">
        <v>378</v>
      </c>
      <c r="E168" s="101"/>
      <c r="F168" s="101"/>
      <c r="G168" s="101"/>
      <c r="H168" s="102">
        <f>SUM(H169,H195)</f>
        <v>1301.3</v>
      </c>
    </row>
    <row r="169" spans="1:8" ht="12" customHeight="1">
      <c r="A169" s="105" t="s">
        <v>379</v>
      </c>
      <c r="B169" s="105"/>
      <c r="C169" s="207" t="s">
        <v>114</v>
      </c>
      <c r="D169" s="106" t="s">
        <v>378</v>
      </c>
      <c r="E169" s="106" t="s">
        <v>187</v>
      </c>
      <c r="F169" s="106"/>
      <c r="G169" s="106"/>
      <c r="H169" s="107">
        <f>SUM(H170)</f>
        <v>1251.3</v>
      </c>
    </row>
    <row r="170" spans="1:8" ht="28.5" customHeight="1">
      <c r="A170" s="109" t="s">
        <v>380</v>
      </c>
      <c r="B170" s="109"/>
      <c r="C170" s="208" t="s">
        <v>114</v>
      </c>
      <c r="D170" s="110" t="s">
        <v>378</v>
      </c>
      <c r="E170" s="110" t="s">
        <v>187</v>
      </c>
      <c r="F170" s="110" t="s">
        <v>381</v>
      </c>
      <c r="G170" s="110"/>
      <c r="H170" s="107">
        <f>H171+H187+H192</f>
        <v>1251.3</v>
      </c>
    </row>
    <row r="171" spans="1:8" ht="13.5" customHeight="1">
      <c r="A171" s="108" t="s">
        <v>382</v>
      </c>
      <c r="B171" s="109"/>
      <c r="C171" s="208" t="s">
        <v>114</v>
      </c>
      <c r="D171" s="110" t="s">
        <v>378</v>
      </c>
      <c r="E171" s="110" t="s">
        <v>187</v>
      </c>
      <c r="F171" s="110" t="s">
        <v>383</v>
      </c>
      <c r="G171" s="110"/>
      <c r="H171" s="111">
        <f>SUM(H172)</f>
        <v>88</v>
      </c>
    </row>
    <row r="172" spans="1:8" ht="18" customHeight="1">
      <c r="A172" s="112" t="s">
        <v>231</v>
      </c>
      <c r="B172" s="109"/>
      <c r="C172" s="209" t="s">
        <v>114</v>
      </c>
      <c r="D172" s="113" t="s">
        <v>378</v>
      </c>
      <c r="E172" s="113" t="s">
        <v>187</v>
      </c>
      <c r="F172" s="113" t="s">
        <v>383</v>
      </c>
      <c r="G172" s="113" t="s">
        <v>232</v>
      </c>
      <c r="H172" s="114">
        <v>88</v>
      </c>
    </row>
    <row r="173" spans="1:8" ht="12.75" customHeight="1" hidden="1">
      <c r="A173" s="109" t="s">
        <v>213</v>
      </c>
      <c r="B173" s="109"/>
      <c r="C173" s="208" t="s">
        <v>326</v>
      </c>
      <c r="D173" s="110" t="s">
        <v>378</v>
      </c>
      <c r="E173" s="110" t="s">
        <v>187</v>
      </c>
      <c r="F173" s="110" t="s">
        <v>385</v>
      </c>
      <c r="G173" s="110"/>
      <c r="H173" s="111">
        <f>SUM(H174,H176)</f>
        <v>0</v>
      </c>
    </row>
    <row r="174" spans="1:8" ht="12.75" customHeight="1" hidden="1">
      <c r="A174" s="108" t="s">
        <v>386</v>
      </c>
      <c r="B174" s="109"/>
      <c r="C174" s="208" t="s">
        <v>326</v>
      </c>
      <c r="D174" s="110" t="s">
        <v>378</v>
      </c>
      <c r="E174" s="110" t="s">
        <v>187</v>
      </c>
      <c r="F174" s="110" t="s">
        <v>387</v>
      </c>
      <c r="G174" s="110"/>
      <c r="H174" s="111">
        <f>SUM(H175)</f>
        <v>0</v>
      </c>
    </row>
    <row r="175" spans="1:8" ht="12.75" customHeight="1" hidden="1">
      <c r="A175" s="112" t="s">
        <v>388</v>
      </c>
      <c r="B175" s="112"/>
      <c r="C175" s="209" t="s">
        <v>326</v>
      </c>
      <c r="D175" s="113" t="s">
        <v>378</v>
      </c>
      <c r="E175" s="113" t="s">
        <v>187</v>
      </c>
      <c r="F175" s="113" t="s">
        <v>387</v>
      </c>
      <c r="G175" s="113" t="s">
        <v>389</v>
      </c>
      <c r="H175" s="114">
        <v>0</v>
      </c>
    </row>
    <row r="176" spans="1:8" ht="12.75" customHeight="1" hidden="1">
      <c r="A176" s="189" t="s">
        <v>390</v>
      </c>
      <c r="B176" s="112"/>
      <c r="C176" s="208" t="s">
        <v>326</v>
      </c>
      <c r="D176" s="110" t="s">
        <v>378</v>
      </c>
      <c r="E176" s="110" t="s">
        <v>187</v>
      </c>
      <c r="F176" s="110" t="s">
        <v>391</v>
      </c>
      <c r="G176" s="110"/>
      <c r="H176" s="111">
        <f>SUM(H177)</f>
        <v>0</v>
      </c>
    </row>
    <row r="177" spans="1:8" ht="12.75" customHeight="1" hidden="1">
      <c r="A177" s="136" t="s">
        <v>388</v>
      </c>
      <c r="B177" s="112"/>
      <c r="C177" s="209" t="s">
        <v>326</v>
      </c>
      <c r="D177" s="113" t="s">
        <v>378</v>
      </c>
      <c r="E177" s="113" t="s">
        <v>187</v>
      </c>
      <c r="F177" s="113" t="s">
        <v>391</v>
      </c>
      <c r="G177" s="113" t="s">
        <v>389</v>
      </c>
      <c r="H177" s="114">
        <v>0</v>
      </c>
    </row>
    <row r="178" spans="1:8" ht="12.75" customHeight="1" hidden="1">
      <c r="A178" s="108" t="s">
        <v>392</v>
      </c>
      <c r="B178" s="109"/>
      <c r="C178" s="208" t="s">
        <v>326</v>
      </c>
      <c r="D178" s="110" t="s">
        <v>378</v>
      </c>
      <c r="E178" s="110" t="s">
        <v>187</v>
      </c>
      <c r="F178" s="110" t="s">
        <v>393</v>
      </c>
      <c r="G178" s="110"/>
      <c r="H178" s="111">
        <f>SUM(H179)</f>
        <v>0</v>
      </c>
    </row>
    <row r="179" spans="1:8" ht="12.75" customHeight="1" hidden="1">
      <c r="A179" s="108" t="s">
        <v>474</v>
      </c>
      <c r="B179" s="109"/>
      <c r="C179" s="208" t="s">
        <v>326</v>
      </c>
      <c r="D179" s="110" t="s">
        <v>378</v>
      </c>
      <c r="E179" s="110" t="s">
        <v>187</v>
      </c>
      <c r="F179" s="110" t="s">
        <v>395</v>
      </c>
      <c r="G179" s="110"/>
      <c r="H179" s="111">
        <f>SUM(H180)</f>
        <v>0</v>
      </c>
    </row>
    <row r="180" spans="1:8" ht="12.75" customHeight="1" hidden="1">
      <c r="A180" s="112" t="s">
        <v>388</v>
      </c>
      <c r="B180" s="112"/>
      <c r="C180" s="209" t="s">
        <v>326</v>
      </c>
      <c r="D180" s="113" t="s">
        <v>378</v>
      </c>
      <c r="E180" s="113" t="s">
        <v>187</v>
      </c>
      <c r="F180" s="113" t="s">
        <v>395</v>
      </c>
      <c r="G180" s="113" t="s">
        <v>389</v>
      </c>
      <c r="H180" s="114">
        <v>0</v>
      </c>
    </row>
    <row r="181" spans="1:8" s="142" customFormat="1" ht="12.75" hidden="1">
      <c r="A181" s="108" t="s">
        <v>382</v>
      </c>
      <c r="B181" s="109"/>
      <c r="C181" s="208" t="s">
        <v>447</v>
      </c>
      <c r="D181" s="110" t="s">
        <v>378</v>
      </c>
      <c r="E181" s="110" t="s">
        <v>187</v>
      </c>
      <c r="F181" s="110" t="s">
        <v>397</v>
      </c>
      <c r="G181" s="110"/>
      <c r="H181" s="111">
        <f>SUM(H182)</f>
        <v>0</v>
      </c>
    </row>
    <row r="182" spans="1:8" s="123" customFormat="1" ht="12.75" hidden="1">
      <c r="A182" s="108" t="s">
        <v>398</v>
      </c>
      <c r="B182" s="109"/>
      <c r="C182" s="208" t="s">
        <v>447</v>
      </c>
      <c r="D182" s="110" t="s">
        <v>378</v>
      </c>
      <c r="E182" s="110" t="s">
        <v>187</v>
      </c>
      <c r="F182" s="110" t="s">
        <v>399</v>
      </c>
      <c r="G182" s="110"/>
      <c r="H182" s="111">
        <f>SUM(H183)</f>
        <v>0</v>
      </c>
    </row>
    <row r="183" spans="1:8" s="123" customFormat="1" ht="12.75" customHeight="1" hidden="1">
      <c r="A183" s="112" t="s">
        <v>231</v>
      </c>
      <c r="B183" s="112"/>
      <c r="C183" s="209" t="s">
        <v>447</v>
      </c>
      <c r="D183" s="113" t="s">
        <v>378</v>
      </c>
      <c r="E183" s="113" t="s">
        <v>187</v>
      </c>
      <c r="F183" s="113" t="s">
        <v>399</v>
      </c>
      <c r="G183" s="113" t="s">
        <v>232</v>
      </c>
      <c r="H183" s="114">
        <v>0</v>
      </c>
    </row>
    <row r="184" spans="1:8" s="123" customFormat="1" ht="12.75" hidden="1">
      <c r="A184" s="180" t="s">
        <v>400</v>
      </c>
      <c r="B184" s="180"/>
      <c r="C184" s="210" t="s">
        <v>451</v>
      </c>
      <c r="D184" s="181" t="s">
        <v>378</v>
      </c>
      <c r="E184" s="181" t="s">
        <v>187</v>
      </c>
      <c r="F184" s="181" t="s">
        <v>357</v>
      </c>
      <c r="G184" s="113"/>
      <c r="H184" s="111">
        <f>SUM(H185)</f>
        <v>0</v>
      </c>
    </row>
    <row r="185" spans="1:8" s="123" customFormat="1" ht="12.75" customHeight="1" hidden="1">
      <c r="A185" s="183" t="s">
        <v>401</v>
      </c>
      <c r="B185" s="180"/>
      <c r="C185" s="210" t="s">
        <v>451</v>
      </c>
      <c r="D185" s="181" t="s">
        <v>378</v>
      </c>
      <c r="E185" s="181" t="s">
        <v>187</v>
      </c>
      <c r="F185" s="181" t="s">
        <v>402</v>
      </c>
      <c r="G185" s="113"/>
      <c r="H185" s="114"/>
    </row>
    <row r="186" spans="1:8" s="123" customFormat="1" ht="12.75" customHeight="1" hidden="1">
      <c r="A186" s="190" t="s">
        <v>403</v>
      </c>
      <c r="B186" s="190"/>
      <c r="C186" s="190"/>
      <c r="D186" s="186" t="s">
        <v>378</v>
      </c>
      <c r="E186" s="186" t="s">
        <v>187</v>
      </c>
      <c r="F186" s="186" t="s">
        <v>404</v>
      </c>
      <c r="G186" s="113"/>
      <c r="H186" s="114">
        <v>0</v>
      </c>
    </row>
    <row r="187" spans="1:8" s="123" customFormat="1" ht="23.25" customHeight="1">
      <c r="A187" s="108" t="s">
        <v>213</v>
      </c>
      <c r="B187" s="190"/>
      <c r="C187" s="208" t="s">
        <v>114</v>
      </c>
      <c r="D187" s="110" t="s">
        <v>378</v>
      </c>
      <c r="E187" s="110" t="s">
        <v>187</v>
      </c>
      <c r="F187" s="110" t="s">
        <v>385</v>
      </c>
      <c r="G187" s="110"/>
      <c r="H187" s="111">
        <f>H188+H190</f>
        <v>16.2</v>
      </c>
    </row>
    <row r="188" spans="1:8" s="123" customFormat="1" ht="18" customHeight="1">
      <c r="A188" s="108" t="s">
        <v>405</v>
      </c>
      <c r="B188" s="190"/>
      <c r="C188" s="208" t="s">
        <v>114</v>
      </c>
      <c r="D188" s="110" t="s">
        <v>378</v>
      </c>
      <c r="E188" s="110" t="s">
        <v>187</v>
      </c>
      <c r="F188" s="110" t="s">
        <v>387</v>
      </c>
      <c r="G188" s="110"/>
      <c r="H188" s="111">
        <f>H189</f>
        <v>3.2</v>
      </c>
    </row>
    <row r="189" spans="1:8" s="123" customFormat="1" ht="12.75" customHeight="1">
      <c r="A189" s="136" t="s">
        <v>388</v>
      </c>
      <c r="B189" s="190"/>
      <c r="C189" s="209" t="s">
        <v>114</v>
      </c>
      <c r="D189" s="113" t="s">
        <v>378</v>
      </c>
      <c r="E189" s="113" t="s">
        <v>187</v>
      </c>
      <c r="F189" s="113" t="s">
        <v>406</v>
      </c>
      <c r="G189" s="113" t="s">
        <v>389</v>
      </c>
      <c r="H189" s="114">
        <v>3.2</v>
      </c>
    </row>
    <row r="190" spans="1:8" s="123" customFormat="1" ht="12.75" customHeight="1">
      <c r="A190" s="139" t="s">
        <v>407</v>
      </c>
      <c r="B190" s="190"/>
      <c r="C190" s="208" t="s">
        <v>114</v>
      </c>
      <c r="D190" s="110" t="s">
        <v>378</v>
      </c>
      <c r="E190" s="110" t="s">
        <v>187</v>
      </c>
      <c r="F190" s="110" t="s">
        <v>391</v>
      </c>
      <c r="G190" s="110"/>
      <c r="H190" s="111">
        <f>H191</f>
        <v>13</v>
      </c>
    </row>
    <row r="191" spans="1:8" s="123" customFormat="1" ht="12.75" customHeight="1">
      <c r="A191" s="136" t="s">
        <v>388</v>
      </c>
      <c r="B191" s="190"/>
      <c r="C191" s="209" t="s">
        <v>114</v>
      </c>
      <c r="D191" s="113" t="s">
        <v>378</v>
      </c>
      <c r="E191" s="113" t="s">
        <v>187</v>
      </c>
      <c r="F191" s="113" t="s">
        <v>408</v>
      </c>
      <c r="G191" s="113" t="s">
        <v>389</v>
      </c>
      <c r="H191" s="114">
        <v>13</v>
      </c>
    </row>
    <row r="192" spans="1:8" s="123" customFormat="1" ht="25.5" customHeight="1">
      <c r="A192" s="109" t="s">
        <v>392</v>
      </c>
      <c r="B192" s="190"/>
      <c r="C192" s="208" t="s">
        <v>114</v>
      </c>
      <c r="D192" s="110" t="s">
        <v>378</v>
      </c>
      <c r="E192" s="110" t="s">
        <v>187</v>
      </c>
      <c r="F192" s="110" t="s">
        <v>393</v>
      </c>
      <c r="G192" s="110"/>
      <c r="H192" s="111">
        <f>H193</f>
        <v>1147.1</v>
      </c>
    </row>
    <row r="193" spans="1:8" s="123" customFormat="1" ht="25.5" customHeight="1">
      <c r="A193" s="109" t="s">
        <v>409</v>
      </c>
      <c r="B193" s="190"/>
      <c r="C193" s="208" t="s">
        <v>114</v>
      </c>
      <c r="D193" s="110" t="s">
        <v>378</v>
      </c>
      <c r="E193" s="110" t="s">
        <v>187</v>
      </c>
      <c r="F193" s="110" t="s">
        <v>395</v>
      </c>
      <c r="G193" s="110"/>
      <c r="H193" s="111">
        <f>H194</f>
        <v>1147.1</v>
      </c>
    </row>
    <row r="194" spans="1:8" s="123" customFormat="1" ht="12.75" customHeight="1">
      <c r="A194" s="136" t="s">
        <v>388</v>
      </c>
      <c r="B194" s="190"/>
      <c r="C194" s="209" t="s">
        <v>114</v>
      </c>
      <c r="D194" s="113" t="s">
        <v>378</v>
      </c>
      <c r="E194" s="113" t="s">
        <v>187</v>
      </c>
      <c r="F194" s="113" t="s">
        <v>410</v>
      </c>
      <c r="G194" s="113" t="s">
        <v>389</v>
      </c>
      <c r="H194" s="114">
        <v>1147.1</v>
      </c>
    </row>
    <row r="195" spans="1:8" s="123" customFormat="1" ht="13.5" customHeight="1">
      <c r="A195" s="105" t="s">
        <v>411</v>
      </c>
      <c r="B195" s="105"/>
      <c r="C195" s="208" t="s">
        <v>114</v>
      </c>
      <c r="D195" s="106" t="s">
        <v>378</v>
      </c>
      <c r="E195" s="106" t="s">
        <v>208</v>
      </c>
      <c r="F195" s="106"/>
      <c r="G195" s="106"/>
      <c r="H195" s="107">
        <f>SUM(H196)</f>
        <v>50</v>
      </c>
    </row>
    <row r="196" spans="1:8" s="123" customFormat="1" ht="28.5" customHeight="1">
      <c r="A196" s="109" t="s">
        <v>380</v>
      </c>
      <c r="B196" s="109"/>
      <c r="C196" s="208" t="s">
        <v>114</v>
      </c>
      <c r="D196" s="110" t="s">
        <v>378</v>
      </c>
      <c r="E196" s="110" t="s">
        <v>208</v>
      </c>
      <c r="F196" s="110" t="s">
        <v>381</v>
      </c>
      <c r="G196" s="110"/>
      <c r="H196" s="111">
        <f>SUM(H197)</f>
        <v>50</v>
      </c>
    </row>
    <row r="197" spans="1:8" s="142" customFormat="1" ht="18.75" customHeight="1">
      <c r="A197" s="108" t="s">
        <v>382</v>
      </c>
      <c r="B197" s="109"/>
      <c r="C197" s="208" t="s">
        <v>114</v>
      </c>
      <c r="D197" s="110" t="s">
        <v>378</v>
      </c>
      <c r="E197" s="110" t="s">
        <v>208</v>
      </c>
      <c r="F197" s="110" t="s">
        <v>383</v>
      </c>
      <c r="G197" s="110"/>
      <c r="H197" s="111">
        <f>SUM(H198)</f>
        <v>50</v>
      </c>
    </row>
    <row r="198" spans="1:8" s="142" customFormat="1" ht="16.5" customHeight="1">
      <c r="A198" s="112" t="s">
        <v>231</v>
      </c>
      <c r="B198" s="109"/>
      <c r="C198" s="209" t="s">
        <v>114</v>
      </c>
      <c r="D198" s="113" t="s">
        <v>378</v>
      </c>
      <c r="E198" s="113" t="s">
        <v>208</v>
      </c>
      <c r="F198" s="113" t="s">
        <v>383</v>
      </c>
      <c r="G198" s="113" t="s">
        <v>232</v>
      </c>
      <c r="H198" s="114">
        <v>50</v>
      </c>
    </row>
    <row r="199" spans="1:10" s="142" customFormat="1" ht="13.5" customHeight="1">
      <c r="A199" s="112"/>
      <c r="B199" s="112"/>
      <c r="C199" s="210"/>
      <c r="D199" s="162"/>
      <c r="E199" s="162"/>
      <c r="F199" s="162"/>
      <c r="G199" s="162"/>
      <c r="H199" s="114"/>
      <c r="I199" s="141"/>
      <c r="J199" s="141"/>
    </row>
    <row r="200" spans="1:10" s="192" customFormat="1" ht="12.75" customHeight="1" hidden="1">
      <c r="A200" s="100" t="s">
        <v>412</v>
      </c>
      <c r="B200" s="100"/>
      <c r="C200" s="217" t="s">
        <v>447</v>
      </c>
      <c r="D200" s="101" t="s">
        <v>413</v>
      </c>
      <c r="E200" s="101"/>
      <c r="F200" s="101"/>
      <c r="G200" s="101"/>
      <c r="H200" s="102">
        <f>SUM(H201)</f>
        <v>0</v>
      </c>
      <c r="I200" s="191"/>
      <c r="J200" s="191"/>
    </row>
    <row r="201" spans="1:10" s="192" customFormat="1" ht="12.75" customHeight="1" hidden="1">
      <c r="A201" s="105" t="s">
        <v>414</v>
      </c>
      <c r="B201" s="105"/>
      <c r="C201" s="216" t="s">
        <v>447</v>
      </c>
      <c r="D201" s="106" t="s">
        <v>413</v>
      </c>
      <c r="E201" s="106" t="s">
        <v>187</v>
      </c>
      <c r="F201" s="106"/>
      <c r="G201" s="106"/>
      <c r="H201" s="107">
        <f>SUM(H202)</f>
        <v>0</v>
      </c>
      <c r="I201" s="191"/>
      <c r="J201" s="191"/>
    </row>
    <row r="202" spans="1:10" s="192" customFormat="1" ht="12.75" customHeight="1" hidden="1">
      <c r="A202" s="109" t="s">
        <v>415</v>
      </c>
      <c r="B202" s="109"/>
      <c r="C202" s="208" t="s">
        <v>447</v>
      </c>
      <c r="D202" s="110" t="s">
        <v>413</v>
      </c>
      <c r="E202" s="110" t="s">
        <v>187</v>
      </c>
      <c r="F202" s="110" t="s">
        <v>416</v>
      </c>
      <c r="G202" s="110"/>
      <c r="H202" s="111">
        <f>SUM(H203)</f>
        <v>0</v>
      </c>
      <c r="I202" s="191"/>
      <c r="J202" s="191"/>
    </row>
    <row r="203" spans="1:10" s="192" customFormat="1" ht="12.75" customHeight="1" hidden="1">
      <c r="A203" s="109" t="s">
        <v>417</v>
      </c>
      <c r="B203" s="109"/>
      <c r="C203" s="208" t="s">
        <v>447</v>
      </c>
      <c r="D203" s="110" t="s">
        <v>413</v>
      </c>
      <c r="E203" s="110" t="s">
        <v>187</v>
      </c>
      <c r="F203" s="110" t="s">
        <v>418</v>
      </c>
      <c r="G203" s="110"/>
      <c r="H203" s="111">
        <f>SUM(H204)</f>
        <v>0</v>
      </c>
      <c r="I203" s="191"/>
      <c r="J203" s="191"/>
    </row>
    <row r="204" spans="1:10" s="192" customFormat="1" ht="12.75" customHeight="1" hidden="1">
      <c r="A204" s="112" t="s">
        <v>419</v>
      </c>
      <c r="B204" s="112"/>
      <c r="C204" s="209" t="s">
        <v>447</v>
      </c>
      <c r="D204" s="113" t="s">
        <v>413</v>
      </c>
      <c r="E204" s="113" t="s">
        <v>187</v>
      </c>
      <c r="F204" s="113" t="s">
        <v>418</v>
      </c>
      <c r="G204" s="113" t="s">
        <v>420</v>
      </c>
      <c r="H204" s="114">
        <v>0</v>
      </c>
      <c r="I204" s="191"/>
      <c r="J204" s="191"/>
    </row>
    <row r="205" spans="1:10" s="142" customFormat="1" ht="15" customHeight="1">
      <c r="A205" s="100" t="s">
        <v>421</v>
      </c>
      <c r="B205" s="100"/>
      <c r="C205" s="229" t="s">
        <v>114</v>
      </c>
      <c r="D205" s="101" t="s">
        <v>227</v>
      </c>
      <c r="E205" s="101"/>
      <c r="F205" s="101"/>
      <c r="G205" s="101"/>
      <c r="H205" s="193">
        <f>SUM(H206)</f>
        <v>50</v>
      </c>
      <c r="I205" s="141"/>
      <c r="J205" s="141"/>
    </row>
    <row r="206" spans="1:10" s="142" customFormat="1" ht="12.75">
      <c r="A206" s="105" t="s">
        <v>422</v>
      </c>
      <c r="B206" s="105"/>
      <c r="C206" s="216" t="s">
        <v>114</v>
      </c>
      <c r="D206" s="106" t="s">
        <v>227</v>
      </c>
      <c r="E206" s="106" t="s">
        <v>187</v>
      </c>
      <c r="F206" s="106"/>
      <c r="G206" s="106"/>
      <c r="H206" s="111">
        <f>SUM(H207)</f>
        <v>50</v>
      </c>
      <c r="I206" s="141"/>
      <c r="J206" s="141"/>
    </row>
    <row r="207" spans="1:10" s="142" customFormat="1" ht="23.25">
      <c r="A207" s="180" t="s">
        <v>423</v>
      </c>
      <c r="B207" s="109"/>
      <c r="C207" s="208" t="s">
        <v>114</v>
      </c>
      <c r="D207" s="110" t="s">
        <v>227</v>
      </c>
      <c r="E207" s="110" t="s">
        <v>187</v>
      </c>
      <c r="F207" s="110" t="s">
        <v>424</v>
      </c>
      <c r="G207" s="110"/>
      <c r="H207" s="111">
        <f>SUM(H208)</f>
        <v>50</v>
      </c>
      <c r="I207" s="141"/>
      <c r="J207" s="141"/>
    </row>
    <row r="208" spans="1:10" s="142" customFormat="1" ht="23.25">
      <c r="A208" s="180" t="s">
        <v>425</v>
      </c>
      <c r="B208" s="109"/>
      <c r="C208" s="208" t="s">
        <v>114</v>
      </c>
      <c r="D208" s="110" t="s">
        <v>227</v>
      </c>
      <c r="E208" s="110" t="s">
        <v>187</v>
      </c>
      <c r="F208" s="110" t="s">
        <v>426</v>
      </c>
      <c r="G208" s="110"/>
      <c r="H208" s="111">
        <f>SUM(H209)</f>
        <v>50</v>
      </c>
      <c r="I208" s="141"/>
      <c r="J208" s="141"/>
    </row>
    <row r="209" spans="1:10" s="142" customFormat="1" ht="12.75">
      <c r="A209" s="112" t="s">
        <v>194</v>
      </c>
      <c r="B209" s="112"/>
      <c r="C209" s="209" t="s">
        <v>114</v>
      </c>
      <c r="D209" s="113" t="s">
        <v>227</v>
      </c>
      <c r="E209" s="113" t="s">
        <v>187</v>
      </c>
      <c r="F209" s="113" t="s">
        <v>426</v>
      </c>
      <c r="G209" s="113" t="s">
        <v>195</v>
      </c>
      <c r="H209" s="114">
        <v>50</v>
      </c>
      <c r="I209" s="141"/>
      <c r="J209" s="141"/>
    </row>
    <row r="210" spans="1:10" s="142" customFormat="1" ht="12.75">
      <c r="A210" s="112"/>
      <c r="B210" s="112"/>
      <c r="C210" s="210"/>
      <c r="D210" s="113"/>
      <c r="E210" s="113"/>
      <c r="F210" s="113"/>
      <c r="G210" s="113"/>
      <c r="H210" s="114"/>
      <c r="I210" s="141"/>
      <c r="J210" s="141"/>
    </row>
    <row r="211" spans="1:10" s="142" customFormat="1" ht="23.25">
      <c r="A211" s="100" t="s">
        <v>427</v>
      </c>
      <c r="B211" s="105"/>
      <c r="C211" s="229" t="s">
        <v>114</v>
      </c>
      <c r="D211" s="101" t="s">
        <v>234</v>
      </c>
      <c r="E211" s="106"/>
      <c r="F211" s="106"/>
      <c r="G211" s="106"/>
      <c r="H211" s="193">
        <f>SUM(H213)</f>
        <v>50</v>
      </c>
      <c r="I211" s="141"/>
      <c r="J211" s="141"/>
    </row>
    <row r="212" spans="1:10" s="142" customFormat="1" ht="28.5" customHeight="1">
      <c r="A212" s="104" t="s">
        <v>475</v>
      </c>
      <c r="B212" s="104"/>
      <c r="C212" s="230" t="s">
        <v>114</v>
      </c>
      <c r="D212" s="129" t="s">
        <v>234</v>
      </c>
      <c r="E212" s="129" t="s">
        <v>187</v>
      </c>
      <c r="F212" s="129"/>
      <c r="G212" s="129"/>
      <c r="H212" s="130">
        <f>SUM(H213)</f>
        <v>50</v>
      </c>
      <c r="I212" s="141"/>
      <c r="J212" s="141"/>
    </row>
    <row r="213" spans="1:10" s="142" customFormat="1" ht="12.75">
      <c r="A213" s="109" t="s">
        <v>429</v>
      </c>
      <c r="B213" s="109"/>
      <c r="C213" s="210" t="s">
        <v>114</v>
      </c>
      <c r="D213" s="110" t="s">
        <v>234</v>
      </c>
      <c r="E213" s="110" t="s">
        <v>187</v>
      </c>
      <c r="F213" s="110" t="s">
        <v>430</v>
      </c>
      <c r="G213" s="110"/>
      <c r="H213" s="111">
        <f>SUM(H214)</f>
        <v>50</v>
      </c>
      <c r="I213" s="141"/>
      <c r="J213" s="141"/>
    </row>
    <row r="214" spans="1:10" s="142" customFormat="1" ht="12.75">
      <c r="A214" s="109" t="s">
        <v>431</v>
      </c>
      <c r="B214" s="109"/>
      <c r="C214" s="210" t="s">
        <v>114</v>
      </c>
      <c r="D214" s="110" t="s">
        <v>234</v>
      </c>
      <c r="E214" s="110" t="s">
        <v>187</v>
      </c>
      <c r="F214" s="110" t="s">
        <v>432</v>
      </c>
      <c r="G214" s="110"/>
      <c r="H214" s="111">
        <f>SUM(H215)</f>
        <v>50</v>
      </c>
      <c r="I214" s="141"/>
      <c r="J214" s="141"/>
    </row>
    <row r="215" spans="1:10" s="142" customFormat="1" ht="12.75">
      <c r="A215" s="112" t="s">
        <v>231</v>
      </c>
      <c r="B215" s="112"/>
      <c r="C215" s="227" t="s">
        <v>114</v>
      </c>
      <c r="D215" s="113" t="s">
        <v>234</v>
      </c>
      <c r="E215" s="113" t="s">
        <v>187</v>
      </c>
      <c r="F215" s="113" t="s">
        <v>432</v>
      </c>
      <c r="G215" s="113" t="s">
        <v>232</v>
      </c>
      <c r="H215" s="114">
        <v>50</v>
      </c>
      <c r="I215" s="141"/>
      <c r="J215" s="141"/>
    </row>
    <row r="216" spans="1:10" s="142" customFormat="1" ht="12" customHeight="1">
      <c r="A216" s="112"/>
      <c r="B216" s="112"/>
      <c r="C216" s="210"/>
      <c r="D216" s="113"/>
      <c r="E216" s="113"/>
      <c r="F216" s="113"/>
      <c r="G216" s="113"/>
      <c r="H216" s="114"/>
      <c r="I216" s="141"/>
      <c r="J216" s="141"/>
    </row>
    <row r="217" spans="1:10" s="142" customFormat="1" ht="12.75" customHeight="1" hidden="1">
      <c r="A217" s="194" t="s">
        <v>433</v>
      </c>
      <c r="B217" s="195"/>
      <c r="C217" s="229" t="s">
        <v>447</v>
      </c>
      <c r="D217" s="196" t="s">
        <v>269</v>
      </c>
      <c r="E217" s="196"/>
      <c r="F217" s="196"/>
      <c r="G217" s="196"/>
      <c r="H217" s="197">
        <f>SUM(H218)</f>
        <v>0</v>
      </c>
      <c r="I217" s="141"/>
      <c r="J217" s="141"/>
    </row>
    <row r="218" spans="1:10" s="142" customFormat="1" ht="12.75" customHeight="1" hidden="1">
      <c r="A218" s="145" t="s">
        <v>434</v>
      </c>
      <c r="B218" s="145"/>
      <c r="C218" s="207" t="s">
        <v>447</v>
      </c>
      <c r="D218" s="147" t="s">
        <v>269</v>
      </c>
      <c r="E218" s="147" t="s">
        <v>197</v>
      </c>
      <c r="F218" s="147"/>
      <c r="G218" s="147"/>
      <c r="H218" s="149">
        <f>SUM(H227+H229+H231)</f>
        <v>0</v>
      </c>
      <c r="I218" s="141"/>
      <c r="J218" s="141"/>
    </row>
    <row r="219" spans="1:10" s="142" customFormat="1" ht="12.75" customHeight="1" hidden="1">
      <c r="A219" s="144" t="s">
        <v>435</v>
      </c>
      <c r="B219" s="144"/>
      <c r="C219" s="144"/>
      <c r="D219" s="125" t="s">
        <v>227</v>
      </c>
      <c r="E219" s="125" t="s">
        <v>208</v>
      </c>
      <c r="F219" s="110" t="s">
        <v>220</v>
      </c>
      <c r="G219" s="125"/>
      <c r="H219" s="150">
        <f>SUM(H220)</f>
        <v>0</v>
      </c>
      <c r="I219" s="141"/>
      <c r="J219" s="141"/>
    </row>
    <row r="220" spans="1:10" s="142" customFormat="1" ht="12.75" hidden="1">
      <c r="A220" s="112" t="s">
        <v>221</v>
      </c>
      <c r="B220" s="112"/>
      <c r="C220" s="112"/>
      <c r="D220" s="113" t="s">
        <v>227</v>
      </c>
      <c r="E220" s="113" t="s">
        <v>208</v>
      </c>
      <c r="F220" s="113" t="s">
        <v>220</v>
      </c>
      <c r="G220" s="113" t="s">
        <v>206</v>
      </c>
      <c r="H220" s="114"/>
      <c r="I220" s="141"/>
      <c r="J220" s="141"/>
    </row>
    <row r="221" spans="1:10" s="142" customFormat="1" ht="12.75" customHeight="1" hidden="1">
      <c r="A221" s="144" t="s">
        <v>436</v>
      </c>
      <c r="B221" s="109"/>
      <c r="C221" s="109"/>
      <c r="D221" s="125" t="s">
        <v>227</v>
      </c>
      <c r="E221" s="125" t="s">
        <v>208</v>
      </c>
      <c r="F221" s="110" t="s">
        <v>223</v>
      </c>
      <c r="G221" s="125"/>
      <c r="H221" s="111">
        <f>SUM(H222)</f>
        <v>0</v>
      </c>
      <c r="I221" s="141"/>
      <c r="J221" s="141"/>
    </row>
    <row r="222" spans="1:10" s="142" customFormat="1" ht="12.75" hidden="1">
      <c r="A222" s="112" t="s">
        <v>221</v>
      </c>
      <c r="B222" s="112"/>
      <c r="C222" s="112"/>
      <c r="D222" s="113" t="s">
        <v>227</v>
      </c>
      <c r="E222" s="113" t="s">
        <v>208</v>
      </c>
      <c r="F222" s="113" t="s">
        <v>223</v>
      </c>
      <c r="G222" s="113" t="s">
        <v>206</v>
      </c>
      <c r="H222" s="114"/>
      <c r="I222" s="141"/>
      <c r="J222" s="141"/>
    </row>
    <row r="223" spans="1:10" s="142" customFormat="1" ht="12.75" hidden="1">
      <c r="A223" s="109" t="s">
        <v>476</v>
      </c>
      <c r="B223" s="160" t="s">
        <v>420</v>
      </c>
      <c r="C223" s="160"/>
      <c r="D223" s="125" t="s">
        <v>227</v>
      </c>
      <c r="E223" s="125" t="s">
        <v>208</v>
      </c>
      <c r="F223" s="125" t="s">
        <v>225</v>
      </c>
      <c r="G223" s="113"/>
      <c r="H223" s="111">
        <f>SUM(H224)</f>
        <v>0</v>
      </c>
      <c r="I223" s="141"/>
      <c r="J223" s="141"/>
    </row>
    <row r="224" spans="1:10" s="156" customFormat="1" ht="12.75" customHeight="1" hidden="1">
      <c r="A224" s="112" t="s">
        <v>221</v>
      </c>
      <c r="B224" s="162" t="s">
        <v>420</v>
      </c>
      <c r="C224" s="162"/>
      <c r="D224" s="113" t="s">
        <v>227</v>
      </c>
      <c r="E224" s="113" t="s">
        <v>208</v>
      </c>
      <c r="F224" s="113" t="s">
        <v>225</v>
      </c>
      <c r="G224" s="113" t="s">
        <v>206</v>
      </c>
      <c r="H224" s="114"/>
      <c r="I224" s="155"/>
      <c r="J224" s="155"/>
    </row>
    <row r="225" spans="1:10" s="156" customFormat="1" ht="12.75" customHeight="1" hidden="1">
      <c r="A225" s="109" t="s">
        <v>200</v>
      </c>
      <c r="B225" s="162"/>
      <c r="C225" s="208" t="s">
        <v>447</v>
      </c>
      <c r="D225" s="110" t="s">
        <v>269</v>
      </c>
      <c r="E225" s="110" t="s">
        <v>197</v>
      </c>
      <c r="F225" s="110" t="s">
        <v>201</v>
      </c>
      <c r="G225" s="113"/>
      <c r="H225" s="111">
        <f>SUM(H226)</f>
        <v>0</v>
      </c>
      <c r="I225" s="155"/>
      <c r="J225" s="155"/>
    </row>
    <row r="226" spans="1:10" s="156" customFormat="1" ht="12.75" customHeight="1" hidden="1">
      <c r="A226" s="198"/>
      <c r="B226" s="162"/>
      <c r="C226" s="208" t="s">
        <v>447</v>
      </c>
      <c r="D226" s="110" t="s">
        <v>269</v>
      </c>
      <c r="E226" s="110" t="s">
        <v>197</v>
      </c>
      <c r="F226" s="110" t="s">
        <v>203</v>
      </c>
      <c r="G226" s="113"/>
      <c r="H226" s="111">
        <f>SUM(H227+H229+H231)</f>
        <v>0</v>
      </c>
      <c r="I226" s="155"/>
      <c r="J226" s="155"/>
    </row>
    <row r="227" spans="1:10" s="142" customFormat="1" ht="12.75" customHeight="1" hidden="1">
      <c r="A227" s="108" t="s">
        <v>477</v>
      </c>
      <c r="B227" s="144"/>
      <c r="C227" s="208" t="s">
        <v>447</v>
      </c>
      <c r="D227" s="125" t="s">
        <v>269</v>
      </c>
      <c r="E227" s="125" t="s">
        <v>197</v>
      </c>
      <c r="F227" s="125" t="s">
        <v>205</v>
      </c>
      <c r="G227" s="125"/>
      <c r="H227" s="111">
        <f>SUM(H228)</f>
        <v>0</v>
      </c>
      <c r="I227" s="141"/>
      <c r="J227" s="141"/>
    </row>
    <row r="228" spans="1:10" s="142" customFormat="1" ht="12.75" customHeight="1" hidden="1">
      <c r="A228" s="112" t="s">
        <v>221</v>
      </c>
      <c r="B228" s="144"/>
      <c r="C228" s="209" t="s">
        <v>447</v>
      </c>
      <c r="D228" s="113" t="s">
        <v>269</v>
      </c>
      <c r="E228" s="113" t="s">
        <v>197</v>
      </c>
      <c r="F228" s="113" t="s">
        <v>205</v>
      </c>
      <c r="G228" s="113" t="s">
        <v>206</v>
      </c>
      <c r="H228" s="114">
        <v>0</v>
      </c>
      <c r="I228" s="141"/>
      <c r="J228" s="141"/>
    </row>
    <row r="229" spans="1:10" s="142" customFormat="1" ht="12.75" customHeight="1" hidden="1">
      <c r="A229" s="109" t="s">
        <v>438</v>
      </c>
      <c r="B229" s="112"/>
      <c r="C229" s="208" t="s">
        <v>447</v>
      </c>
      <c r="D229" s="110" t="s">
        <v>269</v>
      </c>
      <c r="E229" s="110" t="s">
        <v>197</v>
      </c>
      <c r="F229" s="110" t="s">
        <v>439</v>
      </c>
      <c r="G229" s="110"/>
      <c r="H229" s="111">
        <f>SUM(H230)</f>
        <v>0</v>
      </c>
      <c r="I229" s="141"/>
      <c r="J229" s="141"/>
    </row>
    <row r="230" spans="1:10" s="142" customFormat="1" ht="12.75" customHeight="1" hidden="1">
      <c r="A230" s="112" t="s">
        <v>221</v>
      </c>
      <c r="B230" s="112"/>
      <c r="C230" s="209" t="s">
        <v>447</v>
      </c>
      <c r="D230" s="113" t="s">
        <v>269</v>
      </c>
      <c r="E230" s="113" t="s">
        <v>197</v>
      </c>
      <c r="F230" s="113" t="s">
        <v>439</v>
      </c>
      <c r="G230" s="113" t="s">
        <v>206</v>
      </c>
      <c r="H230" s="114">
        <v>0</v>
      </c>
      <c r="I230" s="141"/>
      <c r="J230" s="141"/>
    </row>
    <row r="231" spans="1:10" s="142" customFormat="1" ht="12.75" customHeight="1" hidden="1">
      <c r="A231" s="108" t="s">
        <v>222</v>
      </c>
      <c r="B231" s="109"/>
      <c r="C231" s="208" t="s">
        <v>447</v>
      </c>
      <c r="D231" s="110" t="s">
        <v>269</v>
      </c>
      <c r="E231" s="110" t="s">
        <v>197</v>
      </c>
      <c r="F231" s="110" t="s">
        <v>440</v>
      </c>
      <c r="G231" s="110"/>
      <c r="H231" s="111">
        <f>SUM(H232)</f>
        <v>0</v>
      </c>
      <c r="I231" s="141"/>
      <c r="J231" s="141"/>
    </row>
    <row r="232" spans="1:10" s="142" customFormat="1" ht="12.75" customHeight="1" hidden="1">
      <c r="A232" s="112" t="s">
        <v>221</v>
      </c>
      <c r="B232" s="112"/>
      <c r="C232" s="209" t="s">
        <v>447</v>
      </c>
      <c r="D232" s="113" t="s">
        <v>269</v>
      </c>
      <c r="E232" s="113" t="s">
        <v>197</v>
      </c>
      <c r="F232" s="113" t="s">
        <v>440</v>
      </c>
      <c r="G232" s="113" t="s">
        <v>206</v>
      </c>
      <c r="H232" s="114">
        <v>0</v>
      </c>
      <c r="I232" s="141"/>
      <c r="J232" s="141"/>
    </row>
    <row r="233" spans="1:10" s="142" customFormat="1" ht="12.75" customHeight="1" hidden="1">
      <c r="A233" s="112"/>
      <c r="B233" s="112"/>
      <c r="C233" s="210"/>
      <c r="D233" s="113"/>
      <c r="E233" s="113"/>
      <c r="F233" s="113"/>
      <c r="G233" s="113"/>
      <c r="H233" s="114"/>
      <c r="I233" s="141"/>
      <c r="J233" s="141"/>
    </row>
    <row r="234" spans="1:10" s="142" customFormat="1" ht="38.25" customHeight="1">
      <c r="A234" s="199" t="s">
        <v>478</v>
      </c>
      <c r="B234" s="112"/>
      <c r="C234" s="229" t="s">
        <v>479</v>
      </c>
      <c r="D234" s="113"/>
      <c r="E234" s="113"/>
      <c r="F234" s="113"/>
      <c r="G234" s="113"/>
      <c r="H234" s="193">
        <f>SUM(H236)</f>
        <v>40</v>
      </c>
      <c r="I234" s="141"/>
      <c r="J234" s="141"/>
    </row>
    <row r="235" spans="1:10" s="142" customFormat="1" ht="17.25" customHeight="1">
      <c r="A235" s="100" t="s">
        <v>186</v>
      </c>
      <c r="B235" s="146"/>
      <c r="C235" s="217" t="s">
        <v>479</v>
      </c>
      <c r="D235" s="101" t="s">
        <v>187</v>
      </c>
      <c r="E235" s="113"/>
      <c r="F235" s="113"/>
      <c r="G235" s="113"/>
      <c r="H235" s="102">
        <f>SUM(H236)</f>
        <v>40</v>
      </c>
      <c r="I235" s="141"/>
      <c r="J235" s="141"/>
    </row>
    <row r="236" spans="1:10" s="142" customFormat="1" ht="42" customHeight="1">
      <c r="A236" s="105" t="s">
        <v>196</v>
      </c>
      <c r="B236" s="105"/>
      <c r="C236" s="207" t="s">
        <v>479</v>
      </c>
      <c r="D236" s="115" t="s">
        <v>187</v>
      </c>
      <c r="E236" s="116" t="s">
        <v>197</v>
      </c>
      <c r="F236" s="116"/>
      <c r="G236" s="116"/>
      <c r="H236" s="111">
        <f>SUM(H237+H243)</f>
        <v>40</v>
      </c>
      <c r="I236" s="141"/>
      <c r="J236" s="141"/>
    </row>
    <row r="237" spans="1:10" s="142" customFormat="1" ht="42" customHeight="1">
      <c r="A237" s="108" t="s">
        <v>190</v>
      </c>
      <c r="B237" s="109"/>
      <c r="C237" s="208" t="s">
        <v>479</v>
      </c>
      <c r="D237" s="118" t="s">
        <v>187</v>
      </c>
      <c r="E237" s="119" t="s">
        <v>197</v>
      </c>
      <c r="F237" s="119" t="s">
        <v>191</v>
      </c>
      <c r="G237" s="120"/>
      <c r="H237" s="111">
        <f>H238</f>
        <v>30</v>
      </c>
      <c r="I237" s="141"/>
      <c r="J237" s="141"/>
    </row>
    <row r="238" spans="1:10" s="142" customFormat="1" ht="14.25" customHeight="1">
      <c r="A238" s="109" t="s">
        <v>198</v>
      </c>
      <c r="B238" s="109"/>
      <c r="C238" s="208" t="s">
        <v>479</v>
      </c>
      <c r="D238" s="118" t="s">
        <v>187</v>
      </c>
      <c r="E238" s="119" t="s">
        <v>197</v>
      </c>
      <c r="F238" s="119" t="s">
        <v>199</v>
      </c>
      <c r="G238" s="119"/>
      <c r="H238" s="111">
        <f>SUM(H239)</f>
        <v>30</v>
      </c>
      <c r="I238" s="141"/>
      <c r="J238" s="141"/>
    </row>
    <row r="239" spans="1:10" s="142" customFormat="1" ht="18.75" customHeight="1">
      <c r="A239" s="112" t="s">
        <v>194</v>
      </c>
      <c r="B239" s="112"/>
      <c r="C239" s="208" t="s">
        <v>479</v>
      </c>
      <c r="D239" s="113" t="s">
        <v>187</v>
      </c>
      <c r="E239" s="113" t="s">
        <v>197</v>
      </c>
      <c r="F239" s="113" t="s">
        <v>199</v>
      </c>
      <c r="G239" s="113" t="s">
        <v>195</v>
      </c>
      <c r="H239" s="114">
        <v>30</v>
      </c>
      <c r="I239" s="141"/>
      <c r="J239" s="141"/>
    </row>
    <row r="240" spans="1:10" s="142" customFormat="1" ht="16.5" customHeight="1">
      <c r="A240" s="144" t="s">
        <v>200</v>
      </c>
      <c r="B240" s="112"/>
      <c r="C240" s="208" t="s">
        <v>479</v>
      </c>
      <c r="D240" s="125" t="s">
        <v>187</v>
      </c>
      <c r="E240" s="125" t="s">
        <v>197</v>
      </c>
      <c r="F240" s="125" t="s">
        <v>201</v>
      </c>
      <c r="G240" s="113"/>
      <c r="H240" s="150">
        <f>H243</f>
        <v>10</v>
      </c>
      <c r="I240" s="141"/>
      <c r="J240" s="141"/>
    </row>
    <row r="241" spans="1:10" s="142" customFormat="1" ht="63" customHeight="1">
      <c r="A241" s="109" t="s">
        <v>202</v>
      </c>
      <c r="B241" s="112"/>
      <c r="C241" s="208" t="s">
        <v>479</v>
      </c>
      <c r="D241" s="125" t="s">
        <v>187</v>
      </c>
      <c r="E241" s="125" t="s">
        <v>197</v>
      </c>
      <c r="F241" s="125" t="s">
        <v>203</v>
      </c>
      <c r="G241" s="125"/>
      <c r="H241" s="150">
        <f>H243</f>
        <v>10</v>
      </c>
      <c r="I241" s="141"/>
      <c r="J241" s="141"/>
    </row>
    <row r="242" spans="1:10" s="142" customFormat="1" ht="40.5" customHeight="1">
      <c r="A242" s="144" t="s">
        <v>204</v>
      </c>
      <c r="B242" s="112"/>
      <c r="C242" s="208" t="s">
        <v>479</v>
      </c>
      <c r="D242" s="125" t="s">
        <v>480</v>
      </c>
      <c r="E242" s="125" t="s">
        <v>197</v>
      </c>
      <c r="F242" s="125" t="s">
        <v>205</v>
      </c>
      <c r="G242" s="125"/>
      <c r="H242" s="150">
        <f>H243</f>
        <v>10</v>
      </c>
      <c r="I242" s="141"/>
      <c r="J242" s="141"/>
    </row>
    <row r="243" spans="1:10" s="142" customFormat="1" ht="18.75" customHeight="1">
      <c r="A243" s="112" t="s">
        <v>90</v>
      </c>
      <c r="B243" s="112"/>
      <c r="C243" s="209" t="s">
        <v>479</v>
      </c>
      <c r="D243" s="113" t="s">
        <v>187</v>
      </c>
      <c r="E243" s="113" t="s">
        <v>197</v>
      </c>
      <c r="F243" s="113" t="s">
        <v>205</v>
      </c>
      <c r="G243" s="113" t="s">
        <v>206</v>
      </c>
      <c r="H243" s="114">
        <v>10</v>
      </c>
      <c r="I243" s="141"/>
      <c r="J243" s="141"/>
    </row>
    <row r="244" spans="1:8" ht="12.75">
      <c r="A244" s="199" t="s">
        <v>481</v>
      </c>
      <c r="B244" s="199"/>
      <c r="C244" s="210"/>
      <c r="D244" s="200"/>
      <c r="E244" s="200"/>
      <c r="F244" s="200"/>
      <c r="G244" s="200"/>
      <c r="H244" s="193">
        <f>H10+H60+H66+H85+H120+H159+H168+H205+H211+H234</f>
        <v>45898.3</v>
      </c>
    </row>
    <row r="245" spans="1:9" ht="12.75">
      <c r="A245" s="201"/>
      <c r="B245" s="201"/>
      <c r="C245" s="201"/>
      <c r="D245" s="202"/>
      <c r="E245" s="202"/>
      <c r="F245" s="202"/>
      <c r="G245" s="202"/>
      <c r="H245" s="202"/>
      <c r="I245" s="203"/>
    </row>
    <row r="246" spans="1:9" ht="12.75">
      <c r="A246" s="204"/>
      <c r="B246" s="204"/>
      <c r="C246" s="204"/>
      <c r="I246" s="205"/>
    </row>
    <row r="247" spans="1:9" ht="12.75">
      <c r="A247" s="204"/>
      <c r="B247" s="204"/>
      <c r="C247" s="204"/>
      <c r="I247" s="205"/>
    </row>
    <row r="248" spans="1:9" ht="12.75">
      <c r="A248" s="204"/>
      <c r="B248" s="204"/>
      <c r="C248" s="204"/>
      <c r="I248" s="205"/>
    </row>
    <row r="249" spans="1:9" ht="12.75">
      <c r="A249" s="204"/>
      <c r="B249" s="204"/>
      <c r="C249" s="204"/>
      <c r="I249" s="205"/>
    </row>
    <row r="250" spans="1:9" ht="12.75">
      <c r="A250" s="204"/>
      <c r="B250" s="204"/>
      <c r="C250" s="204"/>
      <c r="I250" s="205"/>
    </row>
    <row r="251" spans="1:9" ht="12.75">
      <c r="A251" s="204"/>
      <c r="B251" s="204"/>
      <c r="C251" s="204"/>
      <c r="I251" s="205"/>
    </row>
    <row r="252" spans="1:9" ht="12.75">
      <c r="A252" s="204"/>
      <c r="B252" s="204"/>
      <c r="C252" s="204"/>
      <c r="I252" s="205"/>
    </row>
    <row r="253" spans="1:9" ht="12.75">
      <c r="A253" s="204"/>
      <c r="B253" s="204"/>
      <c r="C253" s="204"/>
      <c r="I253" s="205"/>
    </row>
    <row r="254" spans="1:9" ht="12.75">
      <c r="A254" s="204"/>
      <c r="B254" s="204"/>
      <c r="C254" s="204"/>
      <c r="I254" s="205"/>
    </row>
    <row r="255" spans="1:9" ht="12.75">
      <c r="A255" s="204"/>
      <c r="B255" s="204"/>
      <c r="C255" s="204"/>
      <c r="I255" s="205"/>
    </row>
    <row r="256" spans="1:9" ht="12.75">
      <c r="A256" s="204"/>
      <c r="B256" s="204"/>
      <c r="C256" s="204"/>
      <c r="I256" s="205"/>
    </row>
  </sheetData>
  <mergeCells count="5">
    <mergeCell ref="D2:H2"/>
    <mergeCell ref="D3:H3"/>
    <mergeCell ref="D4:H4"/>
    <mergeCell ref="E5:H5"/>
    <mergeCell ref="A6:H6"/>
  </mergeCells>
  <printOptions/>
  <pageMargins left="0.75" right="0.75" top="1" bottom="1" header="0.5118055555555555" footer="0.5"/>
  <pageSetup horizontalDpi="300" verticalDpi="300" orientation="portrait" paperSize="9" scale="90"/>
  <headerFooter alignWithMargins="0">
    <oddFooter>&amp;C &amp;P</oddFoot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B5" sqref="B5"/>
    </sheetView>
  </sheetViews>
  <sheetFormatPr defaultColWidth="9.00390625" defaultRowHeight="12.75"/>
  <cols>
    <col min="1" max="1" width="25.25390625" style="0" customWidth="1"/>
    <col min="2" max="2" width="58.75390625" style="0" customWidth="1"/>
    <col min="3" max="3" width="14.00390625" style="0" customWidth="1"/>
  </cols>
  <sheetData>
    <row r="1" spans="2:6" ht="12.75" customHeight="1">
      <c r="B1" s="93" t="s">
        <v>482</v>
      </c>
      <c r="C1" s="93"/>
      <c r="E1" s="93"/>
      <c r="F1" s="93"/>
    </row>
    <row r="2" spans="2:6" ht="34.5">
      <c r="B2" s="93" t="s">
        <v>483</v>
      </c>
      <c r="C2" s="93"/>
      <c r="E2" s="93"/>
      <c r="F2" s="93"/>
    </row>
    <row r="3" spans="2:6" ht="39" customHeight="1">
      <c r="B3" s="231" t="s">
        <v>178</v>
      </c>
      <c r="C3" s="231"/>
      <c r="E3" s="231"/>
      <c r="F3" s="231"/>
    </row>
    <row r="4" spans="2:6" ht="12.75">
      <c r="B4" s="231"/>
      <c r="C4" s="231"/>
      <c r="E4" s="231"/>
      <c r="F4" s="231"/>
    </row>
    <row r="5" spans="2:6" ht="12.75">
      <c r="B5" s="231"/>
      <c r="C5" s="231"/>
      <c r="E5" s="231"/>
      <c r="F5" s="231"/>
    </row>
    <row r="6" spans="1:3" ht="33.75" customHeight="1">
      <c r="A6" s="4" t="s">
        <v>484</v>
      </c>
      <c r="B6" s="4"/>
      <c r="C6" s="4"/>
    </row>
    <row r="7" spans="1:3" ht="12.75">
      <c r="A7" s="172"/>
      <c r="C7" s="172"/>
    </row>
    <row r="8" ht="12.75">
      <c r="C8" t="s">
        <v>485</v>
      </c>
    </row>
    <row r="9" spans="1:3" ht="12.75">
      <c r="A9" s="6" t="s">
        <v>486</v>
      </c>
      <c r="B9" s="6" t="s">
        <v>487</v>
      </c>
      <c r="C9" s="6" t="s">
        <v>8</v>
      </c>
    </row>
    <row r="10" spans="1:3" s="235" customFormat="1" ht="51.75" customHeight="1">
      <c r="A10" s="232"/>
      <c r="B10" s="233" t="s">
        <v>488</v>
      </c>
      <c r="C10" s="234">
        <v>-3385</v>
      </c>
    </row>
    <row r="11" spans="1:5" ht="24.75">
      <c r="A11" s="236"/>
      <c r="B11" s="237" t="s">
        <v>489</v>
      </c>
      <c r="C11" s="238">
        <v>28.5</v>
      </c>
      <c r="E11" s="239"/>
    </row>
    <row r="12" spans="1:3" ht="27.75">
      <c r="A12" s="236"/>
      <c r="B12" s="233" t="s">
        <v>490</v>
      </c>
      <c r="C12" s="234">
        <v>885</v>
      </c>
    </row>
    <row r="13" spans="1:3" s="142" customFormat="1" ht="27" customHeight="1">
      <c r="A13" s="236" t="s">
        <v>491</v>
      </c>
      <c r="B13" s="237" t="s">
        <v>492</v>
      </c>
      <c r="C13" s="240">
        <f>SUM(C14,C16)</f>
        <v>885</v>
      </c>
    </row>
    <row r="14" spans="1:3" s="142" customFormat="1" ht="30.75" customHeight="1">
      <c r="A14" s="241" t="s">
        <v>493</v>
      </c>
      <c r="B14" s="242" t="s">
        <v>494</v>
      </c>
      <c r="C14" s="243">
        <f>SUM(C15)</f>
        <v>1885</v>
      </c>
    </row>
    <row r="15" spans="1:3" s="142" customFormat="1" ht="27.75" customHeight="1">
      <c r="A15" s="244" t="s">
        <v>495</v>
      </c>
      <c r="B15" s="245" t="s">
        <v>496</v>
      </c>
      <c r="C15" s="246">
        <v>1885</v>
      </c>
    </row>
    <row r="16" spans="1:3" s="142" customFormat="1" ht="33" customHeight="1">
      <c r="A16" s="241" t="s">
        <v>497</v>
      </c>
      <c r="B16" s="242" t="s">
        <v>498</v>
      </c>
      <c r="C16" s="243">
        <f>SUM(C17)</f>
        <v>-1000</v>
      </c>
    </row>
    <row r="17" spans="1:3" s="142" customFormat="1" ht="25.5" customHeight="1">
      <c r="A17" s="244" t="s">
        <v>499</v>
      </c>
      <c r="B17" s="245" t="s">
        <v>500</v>
      </c>
      <c r="C17" s="246">
        <v>-1000</v>
      </c>
    </row>
    <row r="18" spans="1:3" ht="34.5" customHeight="1">
      <c r="A18" s="236" t="s">
        <v>501</v>
      </c>
      <c r="B18" s="237" t="s">
        <v>502</v>
      </c>
      <c r="C18" s="240">
        <f>SUM(C19,C21)</f>
        <v>0</v>
      </c>
    </row>
    <row r="19" spans="1:3" ht="43.5" customHeight="1">
      <c r="A19" s="241" t="s">
        <v>503</v>
      </c>
      <c r="B19" s="242" t="s">
        <v>504</v>
      </c>
      <c r="C19" s="243">
        <f>SUM(C20)</f>
        <v>1000</v>
      </c>
    </row>
    <row r="20" spans="1:10" s="142" customFormat="1" ht="36.75">
      <c r="A20" s="244" t="s">
        <v>505</v>
      </c>
      <c r="B20" s="245" t="s">
        <v>506</v>
      </c>
      <c r="C20" s="246">
        <v>1000</v>
      </c>
      <c r="J20" s="247"/>
    </row>
    <row r="21" spans="1:3" ht="36.75">
      <c r="A21" s="241" t="s">
        <v>507</v>
      </c>
      <c r="B21" s="242" t="s">
        <v>508</v>
      </c>
      <c r="C21" s="243">
        <f>SUM(C22)</f>
        <v>-1000</v>
      </c>
    </row>
    <row r="22" spans="1:3" s="142" customFormat="1" ht="45" customHeight="1">
      <c r="A22" s="244" t="s">
        <v>509</v>
      </c>
      <c r="B22" s="245" t="s">
        <v>510</v>
      </c>
      <c r="C22" s="246">
        <v>-1000</v>
      </c>
    </row>
    <row r="23" spans="1:3" ht="24.75">
      <c r="A23" s="236" t="s">
        <v>511</v>
      </c>
      <c r="B23" s="248" t="s">
        <v>512</v>
      </c>
      <c r="C23" s="240">
        <v>2500</v>
      </c>
    </row>
    <row r="24" spans="1:4" s="142" customFormat="1" ht="24.75">
      <c r="A24" s="244" t="s">
        <v>513</v>
      </c>
      <c r="B24" s="17" t="s">
        <v>514</v>
      </c>
      <c r="C24" s="246">
        <v>-45398.3</v>
      </c>
      <c r="D24" s="249" t="e">
        <f>NA()</f>
        <v>#N/A</v>
      </c>
    </row>
    <row r="25" spans="1:4" s="142" customFormat="1" ht="24.75">
      <c r="A25" s="244" t="s">
        <v>515</v>
      </c>
      <c r="B25" s="17" t="s">
        <v>516</v>
      </c>
      <c r="C25" s="246">
        <v>47898.3</v>
      </c>
      <c r="D25" s="250">
        <f>'[1]расходы3 '!G142+'[1]ист.фин.дефиц6'!#REF!+'[1]ист.фин.дефиц6'!C16</f>
        <v>15482</v>
      </c>
    </row>
  </sheetData>
  <mergeCells count="3">
    <mergeCell ref="B1:C1"/>
    <mergeCell ref="E1:F1"/>
    <mergeCell ref="A6:C6"/>
  </mergeCells>
  <printOptions/>
  <pageMargins left="0.75" right="0.75" top="1" bottom="1"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D15"/>
  <sheetViews>
    <sheetView workbookViewId="0" topLeftCell="A1">
      <selection activeCell="B2" sqref="B2"/>
    </sheetView>
  </sheetViews>
  <sheetFormatPr defaultColWidth="9.00390625" defaultRowHeight="12.75"/>
  <cols>
    <col min="2" max="2" width="45.375" style="0" customWidth="1"/>
    <col min="3" max="3" width="21.375" style="0" customWidth="1"/>
    <col min="4" max="4" width="11.625" style="0" customWidth="1"/>
  </cols>
  <sheetData>
    <row r="1" spans="3:4" ht="12.75" customHeight="1">
      <c r="C1" s="50" t="s">
        <v>517</v>
      </c>
      <c r="D1" s="50"/>
    </row>
    <row r="2" spans="3:4" ht="60" customHeight="1">
      <c r="C2" s="50" t="s">
        <v>177</v>
      </c>
      <c r="D2" s="50"/>
    </row>
    <row r="3" spans="3:4" ht="63.75" customHeight="1">
      <c r="C3" s="50" t="s">
        <v>518</v>
      </c>
      <c r="D3" s="50"/>
    </row>
    <row r="6" spans="2:4" ht="90.75" customHeight="1">
      <c r="B6" s="4" t="s">
        <v>519</v>
      </c>
      <c r="C6" s="4"/>
      <c r="D6" s="4"/>
    </row>
    <row r="9" spans="2:4" ht="22.5" customHeight="1">
      <c r="B9" s="251" t="s">
        <v>520</v>
      </c>
      <c r="C9" s="251"/>
      <c r="D9" s="98" t="s">
        <v>521</v>
      </c>
    </row>
    <row r="10" spans="2:4" ht="40.5" customHeight="1">
      <c r="B10" s="35" t="s">
        <v>204</v>
      </c>
      <c r="C10" s="35"/>
      <c r="D10" s="252">
        <v>10</v>
      </c>
    </row>
    <row r="11" spans="2:4" ht="42.75" customHeight="1">
      <c r="B11" s="253" t="s">
        <v>454</v>
      </c>
      <c r="C11" s="253"/>
      <c r="D11" s="252">
        <v>264</v>
      </c>
    </row>
    <row r="12" spans="2:4" ht="44.25" customHeight="1">
      <c r="B12" s="160" t="s">
        <v>222</v>
      </c>
      <c r="C12" s="160"/>
      <c r="D12" s="252">
        <v>16</v>
      </c>
    </row>
    <row r="13" spans="2:4" ht="126" customHeight="1">
      <c r="B13" s="254" t="s">
        <v>314</v>
      </c>
      <c r="C13" s="254"/>
      <c r="D13" s="252">
        <v>16</v>
      </c>
    </row>
    <row r="14" spans="2:4" ht="80.25" customHeight="1">
      <c r="B14" s="35" t="s">
        <v>224</v>
      </c>
      <c r="C14" s="35"/>
      <c r="D14" s="255">
        <v>17</v>
      </c>
    </row>
    <row r="15" spans="2:4" ht="12.75" customHeight="1">
      <c r="B15" s="256" t="s">
        <v>522</v>
      </c>
      <c r="C15" s="256"/>
      <c r="D15" s="6">
        <f>SUM(D10:D14)</f>
        <v>323</v>
      </c>
    </row>
  </sheetData>
  <mergeCells count="11">
    <mergeCell ref="C1:D1"/>
    <mergeCell ref="C2:D2"/>
    <mergeCell ref="C3:D3"/>
    <mergeCell ref="B6:D6"/>
    <mergeCell ref="B9:C9"/>
    <mergeCell ref="B10:C10"/>
    <mergeCell ref="B11:C11"/>
    <mergeCell ref="B12:C12"/>
    <mergeCell ref="B13:C13"/>
    <mergeCell ref="B14:C14"/>
    <mergeCell ref="B15:C1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2012-04-06T12:48:40Z</cp:lastPrinted>
  <dcterms:modified xsi:type="dcterms:W3CDTF">2012-04-11T12:54:08Z</dcterms:modified>
  <cp:category/>
  <cp:version/>
  <cp:contentType/>
  <cp:contentStatus/>
  <cp:revision>9</cp:revision>
</cp:coreProperties>
</file>