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53" activeTab="5"/>
  </bookViews>
  <sheets>
    <sheet name="приложение1" sheetId="1" r:id="rId1"/>
    <sheet name="приложение2" sheetId="2" r:id="rId2"/>
    <sheet name="приложение3" sheetId="3" r:id="rId3"/>
    <sheet name="приложение4" sheetId="4" r:id="rId4"/>
    <sheet name="приложение5" sheetId="5" r:id="rId5"/>
    <sheet name="приложение 6" sheetId="6" r:id="rId6"/>
  </sheets>
  <definedNames>
    <definedName name="_xlnm.Print_Area" localSheetId="3">'приложение4'!$A$1:$D$24</definedName>
  </definedNames>
  <calcPr fullCalcOnLoad="1"/>
</workbook>
</file>

<file path=xl/sharedStrings.xml><?xml version="1.0" encoding="utf-8"?>
<sst xmlns="http://schemas.openxmlformats.org/spreadsheetml/2006/main" count="1111" uniqueCount="308">
  <si>
    <t>Приложение № 2</t>
  </si>
  <si>
    <t>к решению Совета депутатов сельского поселения Чисменское Волоколамского муниципального  района от ___________ № _____</t>
  </si>
  <si>
    <t xml:space="preserve">"Об утверждении отчета об исполнении бюджета сельского поселения Чисменское Волоколамского муниципального  района Московской области за 2010 год" </t>
  </si>
  <si>
    <t xml:space="preserve">Исполнение расходной части бюджета сельского поселения Чисменское Волоколамского муниципального района Московской области за 2010 год по разделам, подразделам, целевым статьям и видам расходов бюджета </t>
  </si>
  <si>
    <t xml:space="preserve">               Наименование показателя</t>
  </si>
  <si>
    <t>Рз</t>
  </si>
  <si>
    <t>ПР</t>
  </si>
  <si>
    <t>ЦСР</t>
  </si>
  <si>
    <t>ВР</t>
  </si>
  <si>
    <t>Уточненный план на 2010 год</t>
  </si>
  <si>
    <t xml:space="preserve">Фактически  исполнено на 01.01.2011  года </t>
  </si>
  <si>
    <t>% выполнения плана</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</si>
  <si>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</si>
  <si>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</si>
  <si>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</si>
  <si>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</si>
  <si>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РФ и органов местного самоуправления</t>
  </si>
  <si>
    <t>002 00 00</t>
  </si>
  <si>
    <t>Глава муниципального образования</t>
  </si>
  <si>
    <t>002 03 00</t>
  </si>
  <si>
    <t>Выполнение функций органами местного самоуправления</t>
  </si>
  <si>
    <t>500</t>
  </si>
  <si>
    <t xml:space="preserve"> </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</si>
  <si>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</si>
  <si>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</si>
  <si>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Центральный аппарат</t>
  </si>
  <si>
    <t>002 04 00</t>
  </si>
  <si>
    <t xml:space="preserve">Председатель законодательного (представительного) органов государственной власти субъектов РФ и органов местного самоуправления </t>
  </si>
  <si>
    <t>002 11 00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</si>
  <si>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</si>
  <si>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</si>
  <si>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оплату услуг за опубликование информации в газете</t>
  </si>
  <si>
    <t>002 04 14</t>
  </si>
  <si>
    <t>Другие расходы на содержание органов местного самоуправления</t>
  </si>
  <si>
    <t>002 04 99</t>
  </si>
  <si>
    <t>Уплата налога на имущество организаций и земельного налога</t>
  </si>
  <si>
    <t>002 95 00</t>
  </si>
  <si>
    <t>Расходы на уплату налога на имущество органов местного самоуправления</t>
  </si>
  <si>
    <t>002 95 01</t>
  </si>
  <si>
    <t>Обслуживание государственного и муниципального долга</t>
  </si>
  <si>
    <t>11</t>
  </si>
  <si>
    <t>Процентные платежи по долговым обязательствам</t>
  </si>
  <si>
    <t>065 00 00</t>
  </si>
  <si>
    <t>Процентные платежи по муниципальному долгу</t>
  </si>
  <si>
    <t>065 03 00</t>
  </si>
  <si>
    <t>Прочие расходы</t>
  </si>
  <si>
    <t>013</t>
  </si>
  <si>
    <t>Другие общегосударственные вопросы</t>
  </si>
  <si>
    <t>14</t>
  </si>
  <si>
    <t>Реализация гос. политики в области приватизации и управления гос. и муниципальной собственностью</t>
  </si>
  <si>
    <t>090 00 00</t>
  </si>
  <si>
    <t>Оценка недвижимости, признание прав и регулирование отношений по гос. и муниципальной собственности</t>
  </si>
  <si>
    <t>090 02 00</t>
  </si>
  <si>
    <t>Оценка и техническая инвентаризация имущества, принадлежащего муниципальному образованию</t>
  </si>
  <si>
    <t>090 02 02</t>
  </si>
  <si>
    <t>Реализация государственных функций, связанных с общегосударственным управлением</t>
  </si>
  <si>
    <t>092 00 00</t>
  </si>
  <si>
    <t>Выполнение других обязательств государства</t>
  </si>
  <si>
    <t>092 03 00</t>
  </si>
  <si>
    <t>Прочие выплаты по обязательствам государства</t>
  </si>
  <si>
    <t>092 03 05</t>
  </si>
  <si>
    <t>Национальная оборона</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</si>
  <si>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</si>
  <si>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</si>
  <si>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</si>
  <si>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</si>
  <si>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</si>
  <si>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</si>
  <si>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</si>
  <si>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</si>
  <si>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</si>
  <si>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</si>
  <si>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</si>
  <si>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</si>
  <si>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Осуществление мероприятий по обеспечению безопасности людей на водных объектах, охране их жизни и здоровья</t>
  </si>
  <si>
    <t>218 01 01</t>
  </si>
  <si>
    <t>Мероприятия по гражданской обороне</t>
  </si>
  <si>
    <t>219 00 00</t>
  </si>
  <si>
    <t>Подготовка населения и организаций к действиям в чрезвычайной ситуации в мирное и военное время</t>
  </si>
  <si>
    <t>219 01 00</t>
  </si>
  <si>
    <t>Другие вопросы в области национальной безопасности и правоохранительной деятельности</t>
  </si>
  <si>
    <t>Реализация других функций, связанных с обеспечением национальной безопасности и правоохранительной деятельности</t>
  </si>
  <si>
    <t>247 00 00</t>
  </si>
  <si>
    <t>Обеспечение первичных мер пожарной безопасности</t>
  </si>
  <si>
    <t>247 00 01</t>
  </si>
  <si>
    <t>Участие в профилактике терроризма и экстремизма, а так же в минимизации и (или) ликвидации последствий проявлений терроризма и экстремизма</t>
  </si>
  <si>
    <t>247 00 02</t>
  </si>
  <si>
    <t>Национальная экономика</t>
  </si>
  <si>
    <t>Другие вопросы в области национальной экономики</t>
  </si>
  <si>
    <t>12</t>
  </si>
  <si>
    <t>Мероприятия в области строительства, архитектуры и градостроительства</t>
  </si>
  <si>
    <t>338 00 00</t>
  </si>
  <si>
    <t>Разработка документов территориального планирования муниципального образования</t>
  </si>
  <si>
    <t>338 01 00</t>
  </si>
  <si>
    <t xml:space="preserve">338 01 01 </t>
  </si>
  <si>
    <t>Жилищно-коммунальное хозяйство</t>
  </si>
  <si>
    <t>05</t>
  </si>
  <si>
    <t>Благоустройство</t>
  </si>
  <si>
    <t>600 00 00</t>
  </si>
  <si>
    <t>Уличное освещение</t>
  </si>
  <si>
    <t>600 01 00</t>
  </si>
  <si>
    <t xml:space="preserve">600 01 00 </t>
  </si>
  <si>
    <t>Содержание  и ремонт внутриквартальных дорог</t>
  </si>
  <si>
    <t>600 02 00</t>
  </si>
  <si>
    <t xml:space="preserve">600 02 00 </t>
  </si>
  <si>
    <t>Озеленение</t>
  </si>
  <si>
    <t>600 03 00</t>
  </si>
  <si>
    <t xml:space="preserve">600 03 00 </t>
  </si>
  <si>
    <t>Организация и содержание мест захоронения</t>
  </si>
  <si>
    <t>600 04 00</t>
  </si>
  <si>
    <t xml:space="preserve">600 04 00 </t>
  </si>
  <si>
    <t>Прочие мероприятия по благоустройству городских округов и поселений</t>
  </si>
  <si>
    <t>600 05 00</t>
  </si>
  <si>
    <t xml:space="preserve">600 05 00 </t>
  </si>
  <si>
    <t>Образование</t>
  </si>
  <si>
    <t>07</t>
  </si>
  <si>
    <t>Молодежная политика и оздоровление детей</t>
  </si>
  <si>
    <t>Организационно-воспитательная работа с молодежью</t>
  </si>
  <si>
    <t>431 00 00</t>
  </si>
  <si>
    <t>Проведение мероприятий для детей и молодежи</t>
  </si>
  <si>
    <t>431 01 00</t>
  </si>
  <si>
    <t>Культура, кинематография, средства массовой информации</t>
  </si>
  <si>
    <t>08</t>
  </si>
  <si>
    <t>Культура</t>
  </si>
  <si>
    <t>Мероприятия в сфере культуры, кинематографи, средств массовой информации</t>
  </si>
  <si>
    <t>450 00 00</t>
  </si>
  <si>
    <t>Государственная поддержка в сфере культуры, кинематографии и средств массовой информации</t>
  </si>
  <si>
    <t>450 85 00</t>
  </si>
  <si>
    <t>Другие вопросы в области культуры, кинематографии, средств массовой информации</t>
  </si>
  <si>
    <t>06</t>
  </si>
  <si>
    <t>Государственная поддержка в сфере культуры, кинематографии, средств массовой информации</t>
  </si>
  <si>
    <t>Здравоохранение, физическая культура и спорт</t>
  </si>
  <si>
    <t>Физическая культура и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</si>
  <si>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</si>
  <si>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</si>
  <si>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</si>
  <si>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</si>
  <si>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Межбюджетные трансферты</t>
  </si>
  <si>
    <t>Иные  межбюджетные трансферты</t>
  </si>
  <si>
    <t>Осуществление полномочий органов местного самоуправления в области разработки документов территориального планирования поселения</t>
  </si>
  <si>
    <t>080</t>
  </si>
  <si>
    <t>521 06 05</t>
  </si>
  <si>
    <t>017</t>
  </si>
  <si>
    <t>Осуществление полномочий органов местного самоуправления по формированию, утверждению, исполнению бюджета поселения и осуществление контроля за исполнением данного бюджета</t>
  </si>
  <si>
    <t>521 06 11</t>
  </si>
  <si>
    <t>Осуществление полномочий органов местного самоуправления в области организации в границах поселения электро-, тепло-, газо- и водоснабжения населения, водоотведения, снабжения населения топливом</t>
  </si>
  <si>
    <t>521 06 12</t>
  </si>
  <si>
    <t>Осуществление полномочий органов местного самоуправления в области присвоения наименований улицам, площадям и иным территориям проживания граждан в населенных пунктах</t>
  </si>
  <si>
    <t>521 06 14</t>
  </si>
  <si>
    <t>ВСЕГО:</t>
  </si>
  <si>
    <t>Приложение № 3</t>
  </si>
  <si>
    <t>к решению Совета депутатов сельского поселения Чисменское Волоколамского муниципального  района от _________ №_____</t>
  </si>
  <si>
    <t xml:space="preserve">Исполнение по ведомственной структуре расходов бюджета сельского поселения Чисменское Волоколамского муниципального района      Московской области за 2010 год </t>
  </si>
  <si>
    <t xml:space="preserve">               Наименование главного распорядителя кредитов</t>
  </si>
  <si>
    <t>Гл</t>
  </si>
  <si>
    <t>Сумма (тыс.рублей)</t>
  </si>
  <si>
    <t xml:space="preserve">Фактически      исполнено на 01.01.2011  года </t>
  </si>
  <si>
    <t xml:space="preserve">Администрация сельского поселения Чисменское </t>
  </si>
  <si>
    <t>Осуществление первичного воинского учета на территориях,где отсутствуют военные комиссариаты</t>
  </si>
  <si>
    <t>338  01 01</t>
  </si>
  <si>
    <t>338 01 01</t>
  </si>
  <si>
    <t>Мероприятия в сфере культуры, кинематографии и средств массовой информации</t>
  </si>
  <si>
    <t>Государственная поддержка в сфере культуры, кинематографии,  средств массовой информации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</si>
  <si>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t>
  </si>
  <si>
    <t>521 06 00</t>
  </si>
  <si>
    <t>Совет депутатов сельского поселения Чисменское Волоколамского муниципального  района Московской области</t>
  </si>
  <si>
    <t>084</t>
  </si>
  <si>
    <t>Председатель законодательного (представительного) органов государственной власти субъектов РФ и органов местного самоуправления</t>
  </si>
  <si>
    <t xml:space="preserve">ВСЕГО  Р А С Х О Д О В </t>
  </si>
  <si>
    <t>Приложение № 4</t>
  </si>
  <si>
    <t>к решению Совета депутатов сельского поселения Чисменское Волоколамского муниципального  района от ________ № ___</t>
  </si>
  <si>
    <t>Исполнение по источникам внутреннего финансирования дефицита бюджета сельского поселения Чисменское Волоколамского  муниципального района Московской области за 2010 год</t>
  </si>
  <si>
    <t>(тыс.рублей)</t>
  </si>
  <si>
    <t>Код</t>
  </si>
  <si>
    <t>Наименование</t>
  </si>
  <si>
    <t>Профицит бюджета сельского поселения Чисменское Волоколамского  муниципального района</t>
  </si>
  <si>
    <t>Источники финансирования дефицита бюджета</t>
  </si>
  <si>
    <t xml:space="preserve">000 01 03 00 00 00 0000 000 </t>
  </si>
  <si>
    <t xml:space="preserve">Бюджетные кредиты от других бюджетов бюджетной системы Российской Федерации </t>
  </si>
  <si>
    <t xml:space="preserve">000 01 03 00 00 00 0000 700 </t>
  </si>
  <si>
    <t xml:space="preserve">Получение кредитов от других бюджетов бюджетной системы Российской Федерации </t>
  </si>
  <si>
    <t xml:space="preserve">080 01 03 00 00 10 0000 710 </t>
  </si>
  <si>
    <t>Получение кредитов из бюджетов бюджетной системы Российской Федерации бюджетами муниципальных образований в валюте Российской Федерации</t>
  </si>
  <si>
    <t xml:space="preserve">000 01 03 00 00 00 0000 800 </t>
  </si>
  <si>
    <t xml:space="preserve">Погашение кредитов, предоставленных другими бюджетами бюджетной системы Российской Федерации </t>
  </si>
  <si>
    <t xml:space="preserve">080 01 03 00 00 10 0000 810 </t>
  </si>
  <si>
    <t xml:space="preserve">Погашение бюджетами муниципальных образований кредитов от  других бюджетов бюджетной системы Российской Федерации </t>
  </si>
  <si>
    <t xml:space="preserve">000 01 02 00 00 00 0000 000 </t>
  </si>
  <si>
    <t xml:space="preserve">Кредиты кредитных организаций в валюте Российской Федерации </t>
  </si>
  <si>
    <t xml:space="preserve">000 01 02 00 00 00 0000 700 </t>
  </si>
  <si>
    <t>Получение кредитов от кредитных организаций в валюте Российской Федерации</t>
  </si>
  <si>
    <t xml:space="preserve">080 01 02 00 00 10 0000 710 </t>
  </si>
  <si>
    <t>Получение кредитов от кредитных организаций бюджетами муниципальных образований в валюте Российской Федерации</t>
  </si>
  <si>
    <t xml:space="preserve">000 01 02 00 00 00 0000 800 </t>
  </si>
  <si>
    <t>Погашение кредитов, предоставленных кредитными организациями в валюте Российской Федерации</t>
  </si>
  <si>
    <t xml:space="preserve">080 01 02 00 00 10 0000 810 </t>
  </si>
  <si>
    <t>Погашение бюджетами муниципальных образований кредитов от  кредитных организаций в валюте Российской Федерации</t>
  </si>
  <si>
    <t xml:space="preserve">000 01 05 00 00 00 0000 000 </t>
  </si>
  <si>
    <t>Изменение остатков средств на счетах по учету средств бюджета</t>
  </si>
  <si>
    <t xml:space="preserve">000 01 05 02 01 10 0000 510 </t>
  </si>
  <si>
    <t>Увеличение прочих остатков денежных средств бюджета поселения</t>
  </si>
  <si>
    <t>-15500,5</t>
  </si>
  <si>
    <t xml:space="preserve">000 01 05 02 01 10 0000 610 </t>
  </si>
  <si>
    <t>Уменьшение прочих остатков денежных средств бюджета поселения</t>
  </si>
  <si>
    <t>Приложение № 5</t>
  </si>
  <si>
    <t>к решению Совета депутатов сельского поселения Чисменское Волоколамского муниципального  района от __________ № _____</t>
  </si>
  <si>
    <t>Исполнение программы муниципальных внутренних заимствований сельского поселения Чисменское Волоколамского муниципального района Московской области за 2010 год</t>
  </si>
  <si>
    <t xml:space="preserve">  I. </t>
  </si>
  <si>
    <t>Привлечение замствований</t>
  </si>
  <si>
    <t>№ п/п</t>
  </si>
  <si>
    <t>Виды заимствований</t>
  </si>
  <si>
    <t>Уточненный план объема привлечения средств в 2010 году (тыс.рублей)</t>
  </si>
  <si>
    <t xml:space="preserve">Фактически  исполнено на 01.01.2011  года (тыс. рублей) </t>
  </si>
  <si>
    <t>1.</t>
  </si>
  <si>
    <t xml:space="preserve">Кредитные договоры и соглашения, заключенные от имени администрации сельского поселения Чисменское </t>
  </si>
  <si>
    <t>2.</t>
  </si>
  <si>
    <t xml:space="preserve">Бюджетные кредиты, привлекаемые от других бюджетов бюджетной системы Российской Федерации  </t>
  </si>
  <si>
    <t>ИТОГО:</t>
  </si>
  <si>
    <t>II.</t>
  </si>
  <si>
    <t>Погашение заимствований</t>
  </si>
  <si>
    <t xml:space="preserve">  Виды замствований</t>
  </si>
  <si>
    <t>Объем средств, направляемых  на погашение основной суммы долга в 2010 году (тыс.рублей)</t>
  </si>
  <si>
    <t xml:space="preserve">Бюджетные кредиты, полученные от других бюджетов бюджетной системы Российской Федерации  </t>
  </si>
  <si>
    <t>Приложение № 1</t>
  </si>
  <si>
    <t xml:space="preserve">к Решению Совета депутатов сельского поселения Чисменское Волоколамского муниципального  района от____________ №_____ </t>
  </si>
  <si>
    <t xml:space="preserve">"Об утверждении отчета об исполнении бюджета сельского поселения  Чисменское Волоколамского муниципального района Московской области за 2010 год"       </t>
  </si>
  <si>
    <t xml:space="preserve">Исполнение доходной части бюджета сельского поселения Чисменское Волоколамского муниципального района  Московской области за 2010 год по основным источникам </t>
  </si>
  <si>
    <t>Коды</t>
  </si>
  <si>
    <t>Наименование доходов</t>
  </si>
  <si>
    <t>000 100 00000 00 0000 000</t>
  </si>
  <si>
    <t>НАЛОГОВЫЕ И НЕНАЛОГОВЫЕ ДОХОДЫ</t>
  </si>
  <si>
    <t>000 101 00000 00 0000 000</t>
  </si>
  <si>
    <t>НАЛОГИ НА ПРИБЫЛЬ, ДОХОДЫ</t>
  </si>
  <si>
    <t>000 101 02000 01 0000 110</t>
  </si>
  <si>
    <t>Налог на доходы физических лиц</t>
  </si>
  <si>
    <t>000 106 00000 00 0000 000</t>
  </si>
  <si>
    <t>НАЛОГИ НА ИМУЩЕСТВО</t>
  </si>
  <si>
    <t>000 106 01000 00 0000 110</t>
  </si>
  <si>
    <t>Налог на имущество физических лиц</t>
  </si>
  <si>
    <t>000 106 06000 00 0000 110</t>
  </si>
  <si>
    <t xml:space="preserve">Земельный налог </t>
  </si>
  <si>
    <t>000 108 00000 00 0000 000</t>
  </si>
  <si>
    <t>ГОСУДАРСТВЕННАЯ ПОШЛИНА</t>
  </si>
  <si>
    <t>000 108 04020 01 0000 110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</si>
  <si>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</si>
  <si>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000 109 00000 00 0000 000</t>
  </si>
  <si>
    <t>ЗАДОЛЖЕННОСТЬ И ПЕРЕРАСЧЕТЫ ПО ОТМЕНЕННЫМ НАЛОГАМ, СБОРАМ И ИНЫМ ОБЯЗАТЕЛЬНЫМ ПЛАТЕЖАМ.</t>
  </si>
  <si>
    <t>000 109 04000 00 0000 110</t>
  </si>
  <si>
    <t>Налоги на имущество</t>
  </si>
  <si>
    <t>000 109 04050 00 0000 110</t>
  </si>
  <si>
    <t>Земельный налог (по обязательствам, возникшим до 1 января 2006 года), мобилизуемый на территориях муниципальных районов</t>
  </si>
  <si>
    <t>000 111 00000 00 0000 000</t>
  </si>
  <si>
    <t>ДОХОДЫ ОТ ИСПОЛЬЗОВАНИЯ ИМУЩЕСТВА, НАХОДЯЩЕГОСЯ В ГОСУДАРСТВЕННОЙ  И МУНИЦИПАЛЬНОЙ СОБСТВЕННОСТИ</t>
  </si>
  <si>
    <t>000 111 05000 00 0000 120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</si>
  <si>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</si>
  <si>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</si>
  <si>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</si>
  <si>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000 114 00000 00 0000 000</t>
  </si>
  <si>
    <t>Доходы от продажи материальных и нематериальных активов</t>
  </si>
  <si>
    <t xml:space="preserve">000 114 06000 00 0000 430 </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</si>
  <si>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</si>
  <si>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000 114 06010 00 0000 430</t>
  </si>
  <si>
    <t xml:space="preserve">Доходы от продажи земельных участков, государственная собственность на которые не разграничена </t>
  </si>
  <si>
    <t>000 116 00000 00 0000 000</t>
  </si>
  <si>
    <t>Штрафы, санкции, возмещение ущерба</t>
  </si>
  <si>
    <t xml:space="preserve">000  116 33000 00 0000 140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</si>
  <si>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</si>
  <si>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</si>
  <si>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</si>
  <si>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000 119 00000 00 0000 000</t>
  </si>
  <si>
    <t>Возврат остатков субсидий, субвенций и иных межбюджетных трансфертов, имеющих целевое назначение, прошлых лет</t>
  </si>
  <si>
    <t>000 119 05000 10 0000 151</t>
  </si>
  <si>
    <t>Возврат остатков субсидий, субвенций и иных межбюджетных трансфертов, имеющих целевое назначение, прошлых лет, из бюджетов поселений</t>
  </si>
  <si>
    <t xml:space="preserve">000  2 00 00000 00 0000 000 </t>
  </si>
  <si>
    <t>БЕЗВОЗМЕЗДНЫЕ ПОСТУПЛЕНИЯ</t>
  </si>
  <si>
    <t xml:space="preserve">000  2 02 00000 00 0000 000 </t>
  </si>
  <si>
    <t>Безвозмездные поступления от других бюджетов бюджетной системы Российской Федерации</t>
  </si>
  <si>
    <t xml:space="preserve">000  2 02 01000 00 0000 151 </t>
  </si>
  <si>
    <t>Дотации бюджетам субъектов Российской Федерации и муниципальных образований</t>
  </si>
  <si>
    <t xml:space="preserve">000  2 02 01001 10 0000 151 </t>
  </si>
  <si>
    <t xml:space="preserve">Дотации бюджетам поселений на выравнивание бюджетной обеспеченности </t>
  </si>
  <si>
    <t>000 2 02 01003 10 0000 151</t>
  </si>
  <si>
    <t xml:space="preserve">Дотации бюджетам поселений на поддержку мер по обеспечению сбалансированности бюджетов </t>
  </si>
  <si>
    <t xml:space="preserve">000  2 02 03000 00 0000 151 </t>
  </si>
  <si>
    <t xml:space="preserve">Субвенции бюджетам субъектов Российской Федерации и муниципальных образований </t>
  </si>
  <si>
    <t xml:space="preserve">000  2 02 03015 10 0000 151 </t>
  </si>
  <si>
    <t xml:space="preserve">Субвенции бюджетам поселений на осуществление  первичного воинского учета на территориях, где отсутствуют военные комиссариаты   </t>
  </si>
  <si>
    <t xml:space="preserve">000  2 02 04000 00 0000 151 </t>
  </si>
  <si>
    <t>Иные межбюджетные трансферты,</t>
  </si>
  <si>
    <t>000  2 02 04999 00 0000 151</t>
  </si>
  <si>
    <t>Прочие межбюджетные трансферты, передаваемые бюджетам</t>
  </si>
  <si>
    <t>000  2 02 04999 10 0001 151</t>
  </si>
  <si>
    <t>Прочие межбюджетные трансферты, предоставляемые из бюджета Волоколамского муниципального района бюджетам поселений на проведение мероприятий, посвященных празднованию 65-летия Победы в Великой Отечественной войне 1941-1945 гг. и на возмещение расходов на проведение мероприятий, посвященных  празднованию 65-летия Победы в Великой Отечественной войне 1941-1945 гг.</t>
  </si>
  <si>
    <t xml:space="preserve">000  3 00 00000 00 0000 000 </t>
  </si>
  <si>
    <t>ДОХОДЫ ОТ ПРЕДПРИНИМАТЕЛЬСКОЙ И ИНОЙ ПРИНОСЯЩЕЙ ДОХОД ДЕЯТЕЛЬНОСТИ</t>
  </si>
  <si>
    <t xml:space="preserve">000  3 03 00000 00 0000 000 </t>
  </si>
  <si>
    <t>Безвозмездные поступления от предпринимательской и иной приносящей доход деятельности</t>
  </si>
  <si>
    <t xml:space="preserve">000  3 03 99000 00 0000 180 </t>
  </si>
  <si>
    <t>Прочие безвозмездные поступления</t>
  </si>
  <si>
    <t xml:space="preserve">000  3 03 99050 10 0000 180 </t>
  </si>
  <si>
    <t>Прочие безвозмездные поступления учреждениям, находящимся в ведении органов местного самоуправления поселений</t>
  </si>
  <si>
    <t>ИТОГО ДОХОДОВ С УЧЕТОМ БЕЗВОЗМЕЗДНЫХ ПОСТУПЛЕНИЙ</t>
  </si>
  <si>
    <t>Приложение № 6</t>
  </si>
  <si>
    <t>к решению Совета депутатов сельского поселения Чисменское Волоколамского муниципального  района от ___________ №____</t>
  </si>
  <si>
    <t>Исполнение по иным межбюджетным трансфертам бюджету Волоколамского муниципального района Московской области на финансирование расходов, связанных с передачей органам местного самоуправления Волоколамского муниципального района Московской области осуществления части полномочий органов местного самоуправления сельского поселения Чисменское Волоколамского муниципального района Московской области по решению вопросов местного значения сельского поселения Чисменское Волоколамского муниципального района Московской области за 2010 год</t>
  </si>
  <si>
    <t>Виды передаваемых межбюджетных трансфертов</t>
  </si>
  <si>
    <t>Осуществление полномочий органов местного самоуправления в области утверждения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разрешений на ввод объектов в эксплуатациию при осуществлении строительства, реконструкции, капитального ремонта объектов капитального строительства, расположенных на территории поселения, резервированию земель и изъятию, в том числе путем выкупа, земельных участков в границах поселения для муниципальных нужд, осуществлению земельного контроля за использованием земель поселения</t>
  </si>
  <si>
    <t>ВСЕГО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</si>
</sst>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Cyr"/>
      <family val="2"/>
    </font>
    <font>
      <b/>
      <sz val="9"/>
      <name val="Arial Cyr"/>
      <family val="2"/>
    </font>
    <font>
      <b/>
      <sz val="10"/>
      <name val="Arial Cyr"/>
      <family val="2"/>
    </font>
    <font>
      <b/>
      <sz val="8"/>
      <name val="Arial Cyr"/>
      <family val="2"/>
    </font>
    <font>
      <b/>
      <i/>
      <sz val="9"/>
      <name val="Arial Cyr"/>
      <family val="2"/>
    </font>
    <font>
      <i/>
      <sz val="9"/>
      <name val="Arial Cyr"/>
      <family val="2"/>
    </font>
    <font>
      <sz val="9"/>
      <color indexed="12"/>
      <name val="Arial Cyr"/>
      <family val="2"/>
    </font>
    <font>
      <i/>
      <sz val="9"/>
      <color indexed="8"/>
      <name val="Arial Cyr"/>
      <family val="2"/>
    </font>
    <font>
      <sz val="9"/>
      <color indexed="8"/>
      <name val="Arial Cyr"/>
      <family val="2"/>
    </font>
    <font>
      <sz val="10"/>
      <color indexed="12"/>
      <name val="Arial Cyr"/>
      <family val="2"/>
    </font>
    <font>
      <i/>
      <sz val="10"/>
      <color indexed="12"/>
      <name val="Arial Cyr"/>
      <family val="2"/>
    </font>
    <font>
      <b/>
      <i/>
      <sz val="9"/>
      <color indexed="8"/>
      <name val="Arial Cyr"/>
      <family val="2"/>
    </font>
    <font>
      <i/>
      <sz val="9"/>
      <color indexed="12"/>
      <name val="Arial Cyr"/>
      <family val="2"/>
    </font>
    <font>
      <b/>
      <i/>
      <sz val="10"/>
      <name val="Arial Cyr"/>
      <family val="2"/>
    </font>
    <font>
      <i/>
      <sz val="10"/>
      <name val="Arial Cyr"/>
      <family val="2"/>
    </font>
    <font>
      <b/>
      <sz val="11"/>
      <name val="Arial Cyr"/>
      <family val="2"/>
    </font>
    <font>
      <sz val="11"/>
      <name val="Arial Cyr"/>
      <family val="2"/>
    </font>
    <font>
      <sz val="8"/>
      <name val="Arial Cyr"/>
      <family val="2"/>
    </font>
    <font>
      <b/>
      <i/>
      <sz val="8"/>
      <name val="Arial Cyr"/>
      <family val="2"/>
    </font>
    <font>
      <sz val="8"/>
      <color indexed="12"/>
      <name val="Arial Cyr"/>
      <family val="2"/>
    </font>
    <font>
      <b/>
      <i/>
      <sz val="8"/>
      <color indexed="8"/>
      <name val="Arial Cyr"/>
      <family val="2"/>
    </font>
    <font>
      <sz val="8"/>
      <color indexed="8"/>
      <name val="Arial Cyr"/>
      <family val="2"/>
    </font>
    <font>
      <b/>
      <i/>
      <sz val="8"/>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11">
    <xf numFmtId="0" fontId="0" fillId="0" borderId="0" xfId="0" applyAlignment="1">
      <alignment/>
    </xf>
    <xf numFmtId="0" fontId="19" fillId="0" borderId="0" xfId="0" applyFont="1" applyAlignment="1">
      <alignment/>
    </xf>
    <xf numFmtId="49" fontId="19" fillId="0" borderId="0" xfId="0" applyNumberFormat="1" applyFont="1" applyAlignment="1">
      <alignment/>
    </xf>
    <xf numFmtId="49" fontId="20" fillId="0" borderId="0" xfId="0" applyNumberFormat="1" applyFont="1" applyBorder="1" applyAlignment="1">
      <alignment horizontal="left" wrapText="1"/>
    </xf>
    <xf numFmtId="0" fontId="0" fillId="0" borderId="0" xfId="0" applyAlignment="1">
      <alignment/>
    </xf>
    <xf numFmtId="0" fontId="21" fillId="0" borderId="0" xfId="0" applyFont="1" applyAlignment="1">
      <alignment wrapText="1"/>
    </xf>
    <xf numFmtId="0" fontId="20" fillId="0" borderId="10" xfId="0" applyFont="1" applyBorder="1" applyAlignment="1">
      <alignment horizontal="left" vertical="center" wrapText="1"/>
    </xf>
    <xf numFmtId="49" fontId="20" fillId="0" borderId="10" xfId="0" applyNumberFormat="1" applyFont="1" applyBorder="1" applyAlignment="1">
      <alignment horizontal="center" vertical="center" wrapText="1"/>
    </xf>
    <xf numFmtId="0" fontId="22" fillId="0" borderId="10" xfId="0" applyFont="1" applyBorder="1" applyAlignment="1">
      <alignment horizontal="right" vertical="top" wrapText="1"/>
    </xf>
    <xf numFmtId="0" fontId="23" fillId="0" borderId="10" xfId="0" applyFont="1" applyBorder="1" applyAlignment="1">
      <alignment wrapText="1"/>
    </xf>
    <xf numFmtId="49" fontId="23" fillId="0" borderId="10" xfId="0" applyNumberFormat="1" applyFont="1" applyBorder="1" applyAlignment="1">
      <alignment/>
    </xf>
    <xf numFmtId="164" fontId="23" fillId="0" borderId="10" xfId="0" applyNumberFormat="1" applyFont="1" applyBorder="1" applyAlignment="1">
      <alignment/>
    </xf>
    <xf numFmtId="164" fontId="23" fillId="0" borderId="10" xfId="0" applyNumberFormat="1" applyFont="1" applyBorder="1" applyAlignment="1">
      <alignment horizontal="right" wrapText="1"/>
    </xf>
    <xf numFmtId="0" fontId="23" fillId="0" borderId="10" xfId="0" applyFont="1" applyBorder="1" applyAlignment="1">
      <alignment horizontal="right"/>
    </xf>
    <xf numFmtId="0" fontId="24" fillId="0" borderId="10" xfId="0" applyFont="1" applyBorder="1" applyAlignment="1">
      <alignment wrapText="1"/>
    </xf>
    <xf numFmtId="49" fontId="24" fillId="0" borderId="10" xfId="0" applyNumberFormat="1" applyFont="1" applyBorder="1" applyAlignment="1">
      <alignment/>
    </xf>
    <xf numFmtId="164" fontId="24" fillId="0" borderId="10" xfId="0" applyNumberFormat="1" applyFont="1" applyBorder="1" applyAlignment="1">
      <alignment/>
    </xf>
    <xf numFmtId="164" fontId="24" fillId="0" borderId="10" xfId="0" applyNumberFormat="1" applyFont="1" applyBorder="1" applyAlignment="1">
      <alignment/>
    </xf>
    <xf numFmtId="0" fontId="19" fillId="0" borderId="10" xfId="0" applyFont="1" applyBorder="1" applyAlignment="1">
      <alignment wrapText="1"/>
    </xf>
    <xf numFmtId="49" fontId="19" fillId="0" borderId="10" xfId="0" applyNumberFormat="1" applyFont="1" applyBorder="1" applyAlignment="1">
      <alignment/>
    </xf>
    <xf numFmtId="164" fontId="19" fillId="0" borderId="10" xfId="0" applyNumberFormat="1" applyFont="1" applyBorder="1" applyAlignment="1">
      <alignment/>
    </xf>
    <xf numFmtId="0" fontId="25" fillId="0" borderId="10" xfId="0" applyFont="1" applyBorder="1" applyAlignment="1">
      <alignment wrapText="1"/>
    </xf>
    <xf numFmtId="49" fontId="25" fillId="0" borderId="10" xfId="0" applyNumberFormat="1" applyFont="1" applyBorder="1" applyAlignment="1">
      <alignment/>
    </xf>
    <xf numFmtId="164" fontId="25" fillId="0" borderId="10" xfId="0" applyNumberFormat="1" applyFont="1" applyBorder="1" applyAlignment="1">
      <alignment/>
    </xf>
    <xf numFmtId="0" fontId="26" fillId="0" borderId="10" xfId="0" applyFont="1" applyBorder="1" applyAlignment="1">
      <alignment horizontal="left"/>
    </xf>
    <xf numFmtId="165" fontId="24" fillId="0" borderId="10" xfId="0" applyNumberFormat="1" applyFont="1" applyBorder="1" applyAlignment="1">
      <alignment horizontal="right"/>
    </xf>
    <xf numFmtId="0" fontId="19" fillId="0" borderId="10" xfId="0" applyFont="1" applyBorder="1" applyAlignment="1">
      <alignment horizontal="left"/>
    </xf>
    <xf numFmtId="0" fontId="27" fillId="0" borderId="10" xfId="0" applyFont="1" applyBorder="1" applyAlignment="1">
      <alignment horizontal="left"/>
    </xf>
    <xf numFmtId="165" fontId="27" fillId="0" borderId="10" xfId="0" applyNumberFormat="1" applyFont="1" applyFill="1" applyBorder="1" applyAlignment="1">
      <alignment horizontal="right"/>
    </xf>
    <xf numFmtId="165" fontId="19" fillId="0" borderId="10" xfId="0" applyNumberFormat="1" applyFont="1" applyFill="1" applyBorder="1" applyAlignment="1">
      <alignment/>
    </xf>
    <xf numFmtId="0" fontId="0" fillId="0" borderId="0" xfId="0" applyFont="1" applyAlignment="1">
      <alignment/>
    </xf>
    <xf numFmtId="165" fontId="25" fillId="0" borderId="10" xfId="0" applyNumberFormat="1" applyFont="1" applyFill="1" applyBorder="1" applyAlignment="1">
      <alignment/>
    </xf>
    <xf numFmtId="49" fontId="27" fillId="0" borderId="10" xfId="0" applyNumberFormat="1" applyFont="1" applyBorder="1" applyAlignment="1">
      <alignment/>
    </xf>
    <xf numFmtId="165" fontId="27" fillId="0" borderId="10" xfId="0" applyNumberFormat="1" applyFont="1" applyFill="1" applyBorder="1" applyAlignment="1">
      <alignment/>
    </xf>
    <xf numFmtId="164" fontId="27" fillId="0" borderId="10" xfId="0" applyNumberFormat="1" applyFont="1" applyBorder="1" applyAlignment="1">
      <alignment/>
    </xf>
    <xf numFmtId="0" fontId="28" fillId="0" borderId="0" xfId="0" applyFont="1" applyAlignment="1">
      <alignment/>
    </xf>
    <xf numFmtId="0" fontId="29" fillId="0" borderId="0" xfId="0" applyFont="1" applyAlignment="1">
      <alignment/>
    </xf>
    <xf numFmtId="0" fontId="26" fillId="0" borderId="10" xfId="0" applyFont="1" applyBorder="1" applyAlignment="1">
      <alignment wrapText="1"/>
    </xf>
    <xf numFmtId="49" fontId="26" fillId="0" borderId="10" xfId="0" applyNumberFormat="1" applyFont="1" applyBorder="1" applyAlignment="1">
      <alignment/>
    </xf>
    <xf numFmtId="164" fontId="26" fillId="0" borderId="10" xfId="0" applyNumberFormat="1" applyFont="1" applyBorder="1" applyAlignment="1">
      <alignment/>
    </xf>
    <xf numFmtId="0" fontId="27" fillId="0" borderId="10" xfId="0" applyFont="1" applyBorder="1" applyAlignment="1">
      <alignment wrapText="1"/>
    </xf>
    <xf numFmtId="0" fontId="19" fillId="0" borderId="10" xfId="0" applyFont="1" applyBorder="1" applyAlignment="1">
      <alignment/>
    </xf>
    <xf numFmtId="0" fontId="21" fillId="0" borderId="0" xfId="0" applyFont="1" applyAlignment="1">
      <alignment/>
    </xf>
    <xf numFmtId="0" fontId="25" fillId="0" borderId="10" xfId="0" applyFont="1" applyBorder="1" applyAlignment="1">
      <alignment/>
    </xf>
    <xf numFmtId="0" fontId="27" fillId="0" borderId="10" xfId="0" applyFont="1" applyBorder="1" applyAlignment="1">
      <alignment/>
    </xf>
    <xf numFmtId="0" fontId="19" fillId="0" borderId="10" xfId="0" applyFont="1" applyFill="1" applyBorder="1" applyAlignment="1">
      <alignment wrapText="1"/>
    </xf>
    <xf numFmtId="49" fontId="19" fillId="0" borderId="10" xfId="0" applyNumberFormat="1" applyFont="1" applyFill="1" applyBorder="1" applyAlignment="1">
      <alignment/>
    </xf>
    <xf numFmtId="164" fontId="19" fillId="0" borderId="10" xfId="0" applyNumberFormat="1" applyFont="1" applyFill="1" applyBorder="1" applyAlignment="1">
      <alignment/>
    </xf>
    <xf numFmtId="0" fontId="23" fillId="0" borderId="10" xfId="0" applyFont="1" applyBorder="1" applyAlignment="1">
      <alignment/>
    </xf>
    <xf numFmtId="0" fontId="30" fillId="0" borderId="10" xfId="0" applyFont="1" applyBorder="1" applyAlignment="1">
      <alignment/>
    </xf>
    <xf numFmtId="0" fontId="24" fillId="0" borderId="10" xfId="0" applyFont="1" applyBorder="1" applyAlignment="1">
      <alignment/>
    </xf>
    <xf numFmtId="49" fontId="25" fillId="0" borderId="10" xfId="0" applyNumberFormat="1" applyFont="1" applyBorder="1" applyAlignment="1">
      <alignment wrapText="1" shrinkToFit="1"/>
    </xf>
    <xf numFmtId="49" fontId="24" fillId="0" borderId="10" xfId="0" applyNumberFormat="1" applyFont="1" applyBorder="1" applyAlignment="1">
      <alignment wrapText="1"/>
    </xf>
    <xf numFmtId="164" fontId="24" fillId="0" borderId="10" xfId="0" applyNumberFormat="1" applyFont="1" applyBorder="1" applyAlignment="1">
      <alignment wrapText="1"/>
    </xf>
    <xf numFmtId="49" fontId="19" fillId="0" borderId="10" xfId="0" applyNumberFormat="1" applyFont="1" applyBorder="1" applyAlignment="1">
      <alignment wrapText="1"/>
    </xf>
    <xf numFmtId="164" fontId="19" fillId="0" borderId="10" xfId="0" applyNumberFormat="1" applyFont="1" applyBorder="1" applyAlignment="1">
      <alignment wrapText="1"/>
    </xf>
    <xf numFmtId="49" fontId="25" fillId="0" borderId="10" xfId="0" applyNumberFormat="1" applyFont="1" applyBorder="1" applyAlignment="1">
      <alignment wrapText="1"/>
    </xf>
    <xf numFmtId="164" fontId="25" fillId="0" borderId="10" xfId="0" applyNumberFormat="1" applyFont="1" applyBorder="1" applyAlignment="1">
      <alignment wrapText="1"/>
    </xf>
    <xf numFmtId="0" fontId="26" fillId="0" borderId="10" xfId="0" applyFont="1" applyBorder="1" applyAlignment="1">
      <alignment/>
    </xf>
    <xf numFmtId="0" fontId="31" fillId="0" borderId="10" xfId="0" applyFont="1" applyBorder="1" applyAlignment="1">
      <alignment wrapText="1"/>
    </xf>
    <xf numFmtId="49" fontId="31" fillId="0" borderId="10" xfId="0" applyNumberFormat="1" applyFont="1" applyBorder="1" applyAlignment="1">
      <alignment/>
    </xf>
    <xf numFmtId="0" fontId="25" fillId="0" borderId="11" xfId="0" applyFont="1" applyBorder="1" applyAlignment="1">
      <alignment wrapText="1"/>
    </xf>
    <xf numFmtId="0" fontId="0" fillId="0" borderId="10" xfId="0" applyBorder="1" applyAlignment="1">
      <alignment/>
    </xf>
    <xf numFmtId="0" fontId="0" fillId="0" borderId="10" xfId="0" applyBorder="1" applyAlignment="1">
      <alignment/>
    </xf>
    <xf numFmtId="164" fontId="23" fillId="0" borderId="10" xfId="0" applyNumberFormat="1" applyFont="1" applyBorder="1" applyAlignment="1">
      <alignment/>
    </xf>
    <xf numFmtId="164" fontId="0" fillId="0" borderId="10" xfId="0" applyNumberFormat="1" applyBorder="1" applyAlignment="1">
      <alignment/>
    </xf>
    <xf numFmtId="49" fontId="27" fillId="0" borderId="10" xfId="0" applyNumberFormat="1" applyFont="1" applyBorder="1" applyAlignment="1">
      <alignment wrapText="1"/>
    </xf>
    <xf numFmtId="0" fontId="20" fillId="0" borderId="10" xfId="0" applyFont="1" applyBorder="1" applyAlignment="1">
      <alignment wrapText="1"/>
    </xf>
    <xf numFmtId="49" fontId="20" fillId="0" borderId="10" xfId="0" applyNumberFormat="1" applyFont="1" applyBorder="1" applyAlignment="1">
      <alignment/>
    </xf>
    <xf numFmtId="164" fontId="20" fillId="0" borderId="10" xfId="0" applyNumberFormat="1" applyFont="1" applyBorder="1" applyAlignment="1">
      <alignment/>
    </xf>
    <xf numFmtId="0" fontId="19" fillId="0" borderId="0" xfId="0" applyNumberFormat="1" applyFont="1" applyBorder="1" applyAlignment="1">
      <alignment/>
    </xf>
    <xf numFmtId="49" fontId="19" fillId="0" borderId="0" xfId="0" applyNumberFormat="1" applyFont="1" applyBorder="1" applyAlignment="1">
      <alignment horizontal="center"/>
    </xf>
    <xf numFmtId="0" fontId="20" fillId="0" borderId="10" xfId="0" applyFont="1" applyBorder="1" applyAlignment="1">
      <alignment horizontal="center" wrapText="1"/>
    </xf>
    <xf numFmtId="0" fontId="20" fillId="0" borderId="10" xfId="0" applyFont="1" applyBorder="1" applyAlignment="1">
      <alignment horizontal="center" vertical="center" wrapText="1"/>
    </xf>
    <xf numFmtId="0" fontId="23" fillId="0" borderId="0" xfId="0" applyNumberFormat="1" applyFont="1" applyBorder="1" applyAlignment="1">
      <alignment/>
    </xf>
    <xf numFmtId="0" fontId="21" fillId="0" borderId="12" xfId="0" applyNumberFormat="1" applyFont="1" applyBorder="1" applyAlignment="1">
      <alignment horizontal="left" wrapText="1"/>
    </xf>
    <xf numFmtId="49" fontId="21" fillId="0" borderId="12" xfId="0" applyNumberFormat="1" applyFont="1" applyBorder="1" applyAlignment="1">
      <alignment horizontal="center" vertical="center" wrapText="1"/>
    </xf>
    <xf numFmtId="0" fontId="32" fillId="0" borderId="12" xfId="0" applyNumberFormat="1" applyFont="1" applyBorder="1" applyAlignment="1">
      <alignment horizontal="left" vertical="center"/>
    </xf>
    <xf numFmtId="164" fontId="21" fillId="0" borderId="12" xfId="0" applyNumberFormat="1" applyFont="1" applyBorder="1" applyAlignment="1">
      <alignment horizontal="right" vertical="center"/>
    </xf>
    <xf numFmtId="164" fontId="21" fillId="0" borderId="10" xfId="0" applyNumberFormat="1" applyFont="1" applyBorder="1" applyAlignment="1">
      <alignment vertical="center" wrapText="1"/>
    </xf>
    <xf numFmtId="0" fontId="21" fillId="0" borderId="10" xfId="0" applyFont="1" applyBorder="1" applyAlignment="1">
      <alignment vertical="center" wrapText="1"/>
    </xf>
    <xf numFmtId="49" fontId="23" fillId="0" borderId="10" xfId="0" applyNumberFormat="1" applyFont="1" applyBorder="1" applyAlignment="1">
      <alignment wrapText="1"/>
    </xf>
    <xf numFmtId="164" fontId="23" fillId="0" borderId="10" xfId="0" applyNumberFormat="1" applyFont="1" applyBorder="1" applyAlignment="1">
      <alignment wrapText="1"/>
    </xf>
    <xf numFmtId="0" fontId="23" fillId="0" borderId="10" xfId="0" applyFont="1" applyBorder="1" applyAlignment="1">
      <alignment vertical="center"/>
    </xf>
    <xf numFmtId="0" fontId="19" fillId="0" borderId="0" xfId="0" applyFont="1" applyBorder="1" applyAlignment="1">
      <alignment/>
    </xf>
    <xf numFmtId="0" fontId="25" fillId="0" borderId="0" xfId="0" applyNumberFormat="1" applyFont="1" applyBorder="1" applyAlignment="1">
      <alignment/>
    </xf>
    <xf numFmtId="49" fontId="24" fillId="0" borderId="10" xfId="0" applyNumberFormat="1" applyFont="1" applyBorder="1" applyAlignment="1">
      <alignment horizontal="left" wrapText="1"/>
    </xf>
    <xf numFmtId="49" fontId="19" fillId="0" borderId="10" xfId="0" applyNumberFormat="1" applyFont="1" applyBorder="1" applyAlignment="1">
      <alignment horizontal="left" wrapText="1"/>
    </xf>
    <xf numFmtId="49" fontId="25" fillId="0" borderId="10" xfId="0" applyNumberFormat="1" applyFont="1" applyBorder="1" applyAlignment="1">
      <alignment horizontal="left" wrapText="1"/>
    </xf>
    <xf numFmtId="49" fontId="26" fillId="0" borderId="10" xfId="0" applyNumberFormat="1" applyFont="1" applyBorder="1" applyAlignment="1">
      <alignment wrapText="1"/>
    </xf>
    <xf numFmtId="49" fontId="25" fillId="0" borderId="11" xfId="0" applyNumberFormat="1" applyFont="1" applyBorder="1" applyAlignment="1">
      <alignment wrapText="1"/>
    </xf>
    <xf numFmtId="0" fontId="25" fillId="0" borderId="10" xfId="0" applyNumberFormat="1" applyFont="1" applyBorder="1" applyAlignment="1">
      <alignment/>
    </xf>
    <xf numFmtId="0" fontId="19" fillId="0" borderId="10" xfId="0" applyNumberFormat="1" applyFont="1" applyBorder="1" applyAlignment="1">
      <alignment/>
    </xf>
    <xf numFmtId="0" fontId="30" fillId="0" borderId="10" xfId="0" applyFont="1" applyBorder="1" applyAlignment="1">
      <alignment wrapText="1"/>
    </xf>
    <xf numFmtId="49" fontId="30" fillId="0" borderId="10" xfId="0" applyNumberFormat="1" applyFont="1" applyBorder="1" applyAlignment="1">
      <alignment wrapText="1"/>
    </xf>
    <xf numFmtId="49" fontId="30" fillId="0" borderId="10" xfId="0" applyNumberFormat="1" applyFont="1" applyBorder="1" applyAlignment="1">
      <alignment/>
    </xf>
    <xf numFmtId="164" fontId="30" fillId="0" borderId="10" xfId="0" applyNumberFormat="1" applyFont="1" applyBorder="1" applyAlignment="1">
      <alignment/>
    </xf>
    <xf numFmtId="49" fontId="25" fillId="0" borderId="10" xfId="0" applyNumberFormat="1" applyFont="1" applyBorder="1" applyAlignment="1">
      <alignment horizontal="center" wrapText="1"/>
    </xf>
    <xf numFmtId="0" fontId="21" fillId="0" borderId="10" xfId="0" applyNumberFormat="1" applyFont="1" applyBorder="1" applyAlignment="1">
      <alignment horizontal="left" wrapText="1"/>
    </xf>
    <xf numFmtId="49" fontId="21" fillId="0" borderId="10" xfId="0" applyNumberFormat="1" applyFont="1" applyBorder="1" applyAlignment="1">
      <alignment horizontal="left" wrapText="1"/>
    </xf>
    <xf numFmtId="49" fontId="28" fillId="0" borderId="10" xfId="0" applyNumberFormat="1" applyFont="1" applyBorder="1" applyAlignment="1">
      <alignment/>
    </xf>
    <xf numFmtId="164" fontId="21" fillId="0" borderId="10" xfId="0" applyNumberFormat="1" applyFont="1" applyBorder="1" applyAlignment="1">
      <alignment/>
    </xf>
    <xf numFmtId="164" fontId="21" fillId="0" borderId="10" xfId="0" applyNumberFormat="1" applyFont="1" applyBorder="1" applyAlignment="1">
      <alignment/>
    </xf>
    <xf numFmtId="49" fontId="32" fillId="0" borderId="10" xfId="0" applyNumberFormat="1" applyFont="1" applyBorder="1" applyAlignment="1">
      <alignment horizontal="left" wrapText="1"/>
    </xf>
    <xf numFmtId="49" fontId="33" fillId="0" borderId="10" xfId="0" applyNumberFormat="1" applyFont="1" applyBorder="1" applyAlignment="1">
      <alignment horizontal="left" wrapText="1"/>
    </xf>
    <xf numFmtId="49" fontId="19" fillId="0" borderId="10" xfId="0" applyNumberFormat="1" applyFont="1" applyBorder="1" applyAlignment="1">
      <alignment horizontal="left"/>
    </xf>
    <xf numFmtId="0" fontId="20" fillId="0" borderId="10" xfId="0" applyNumberFormat="1" applyFont="1" applyBorder="1" applyAlignment="1">
      <alignment/>
    </xf>
    <xf numFmtId="49" fontId="20" fillId="0" borderId="10" xfId="0" applyNumberFormat="1" applyFont="1" applyBorder="1" applyAlignment="1">
      <alignment horizontal="center"/>
    </xf>
    <xf numFmtId="164" fontId="20" fillId="0" borderId="10" xfId="0" applyNumberFormat="1" applyFont="1" applyBorder="1" applyAlignment="1">
      <alignment horizontal="right"/>
    </xf>
    <xf numFmtId="164" fontId="20" fillId="0" borderId="10" xfId="0" applyNumberFormat="1" applyFont="1" applyBorder="1" applyAlignment="1">
      <alignment/>
    </xf>
    <xf numFmtId="0" fontId="20" fillId="0" borderId="0" xfId="0" applyNumberFormat="1" applyFont="1" applyAlignment="1">
      <alignment horizontal="left" vertical="top" wrapText="1"/>
    </xf>
    <xf numFmtId="49" fontId="20" fillId="0" borderId="0" xfId="0" applyNumberFormat="1" applyFont="1" applyAlignment="1" applyProtection="1">
      <alignment horizontal="justify" vertical="top" wrapText="1"/>
      <protection locked="0"/>
    </xf>
    <xf numFmtId="49" fontId="20" fillId="0" borderId="0" xfId="0" applyNumberFormat="1" applyFont="1" applyAlignment="1">
      <alignment wrapText="1"/>
    </xf>
    <xf numFmtId="0" fontId="21" fillId="0" borderId="10" xfId="0" applyFont="1" applyBorder="1" applyAlignment="1">
      <alignment horizontal="center"/>
    </xf>
    <xf numFmtId="0" fontId="22" fillId="0" borderId="10" xfId="0" applyFont="1" applyBorder="1" applyAlignment="1">
      <alignment horizontal="center" vertical="top" wrapText="1"/>
    </xf>
    <xf numFmtId="49" fontId="34" fillId="0" borderId="10" xfId="0" applyNumberFormat="1" applyFont="1" applyBorder="1" applyAlignment="1">
      <alignment/>
    </xf>
    <xf numFmtId="0" fontId="34" fillId="0" borderId="11" xfId="0" applyFont="1" applyBorder="1" applyAlignment="1">
      <alignment wrapText="1"/>
    </xf>
    <xf numFmtId="0" fontId="34" fillId="24" borderId="10" xfId="0" applyFont="1" applyFill="1" applyBorder="1" applyAlignment="1">
      <alignment horizontal="center"/>
    </xf>
    <xf numFmtId="0" fontId="34" fillId="0" borderId="10" xfId="0" applyFont="1" applyBorder="1" applyAlignment="1">
      <alignment horizontal="center"/>
    </xf>
    <xf numFmtId="0" fontId="35" fillId="0" borderId="0" xfId="0" applyFont="1" applyAlignment="1">
      <alignment/>
    </xf>
    <xf numFmtId="49" fontId="21" fillId="0" borderId="10" xfId="0" applyNumberFormat="1" applyFont="1" applyBorder="1" applyAlignment="1">
      <alignment/>
    </xf>
    <xf numFmtId="0" fontId="21" fillId="0" borderId="11" xfId="0" applyFont="1" applyBorder="1" applyAlignment="1">
      <alignment wrapText="1"/>
    </xf>
    <xf numFmtId="0" fontId="21" fillId="24" borderId="10" xfId="0" applyFont="1" applyFill="1" applyBorder="1" applyAlignment="1">
      <alignment horizontal="center"/>
    </xf>
    <xf numFmtId="49" fontId="33" fillId="0" borderId="10" xfId="0" applyNumberFormat="1" applyFont="1" applyBorder="1" applyAlignment="1">
      <alignment/>
    </xf>
    <xf numFmtId="0" fontId="33" fillId="0" borderId="11" xfId="0" applyFont="1" applyBorder="1" applyAlignment="1">
      <alignment wrapText="1"/>
    </xf>
    <xf numFmtId="0" fontId="33" fillId="24" borderId="10" xfId="0" applyFont="1" applyFill="1" applyBorder="1" applyAlignment="1">
      <alignment horizontal="center"/>
    </xf>
    <xf numFmtId="0" fontId="33" fillId="0" borderId="10" xfId="0" applyFont="1" applyBorder="1" applyAlignment="1">
      <alignment horizontal="center"/>
    </xf>
    <xf numFmtId="0" fontId="28" fillId="0" borderId="11" xfId="0" applyFont="1" applyBorder="1" applyAlignment="1">
      <alignment wrapText="1"/>
    </xf>
    <xf numFmtId="0" fontId="28" fillId="24" borderId="10" xfId="0" applyFont="1" applyFill="1" applyBorder="1" applyAlignment="1">
      <alignment horizontal="center"/>
    </xf>
    <xf numFmtId="0" fontId="28" fillId="0" borderId="10" xfId="0" applyFont="1" applyBorder="1" applyAlignment="1">
      <alignment horizontal="center"/>
    </xf>
    <xf numFmtId="0" fontId="21" fillId="0" borderId="11" xfId="0" applyFont="1" applyBorder="1" applyAlignment="1">
      <alignment horizontal="left" wrapText="1"/>
    </xf>
    <xf numFmtId="0" fontId="28" fillId="0" borderId="10" xfId="0" applyFont="1" applyBorder="1" applyAlignment="1">
      <alignment wrapText="1"/>
    </xf>
    <xf numFmtId="49" fontId="28" fillId="0" borderId="10" xfId="0" applyNumberFormat="1" applyFont="1" applyBorder="1" applyAlignment="1">
      <alignment horizontal="center"/>
    </xf>
    <xf numFmtId="49" fontId="21" fillId="0" borderId="0" xfId="0" applyNumberFormat="1" applyFont="1" applyAlignment="1">
      <alignment wrapText="1"/>
    </xf>
    <xf numFmtId="0" fontId="0" fillId="0" borderId="0" xfId="0" applyAlignment="1">
      <alignment wrapText="1"/>
    </xf>
    <xf numFmtId="49" fontId="21" fillId="0" borderId="0" xfId="0" applyNumberFormat="1" applyFont="1" applyBorder="1" applyAlignment="1">
      <alignment/>
    </xf>
    <xf numFmtId="0" fontId="0" fillId="0" borderId="0" xfId="0" applyBorder="1" applyAlignment="1">
      <alignment/>
    </xf>
    <xf numFmtId="0" fontId="0" fillId="0" borderId="0" xfId="0" applyFont="1" applyAlignment="1">
      <alignment wrapText="1"/>
    </xf>
    <xf numFmtId="0" fontId="20" fillId="0" borderId="0" xfId="0" applyFont="1" applyAlignment="1">
      <alignment horizontal="center"/>
    </xf>
    <xf numFmtId="0" fontId="20" fillId="0" borderId="0" xfId="0" applyFont="1" applyAlignment="1">
      <alignment/>
    </xf>
    <xf numFmtId="0" fontId="20" fillId="0" borderId="10" xfId="0" applyFont="1" applyBorder="1" applyAlignment="1">
      <alignment vertical="center" wrapText="1"/>
    </xf>
    <xf numFmtId="0" fontId="20" fillId="0" borderId="10" xfId="0" applyFont="1" applyBorder="1" applyAlignment="1">
      <alignment horizontal="center" vertical="top" wrapText="1"/>
    </xf>
    <xf numFmtId="0" fontId="19" fillId="0" borderId="10" xfId="0" applyFont="1" applyBorder="1" applyAlignment="1">
      <alignment horizontal="center"/>
    </xf>
    <xf numFmtId="1" fontId="19" fillId="0" borderId="10" xfId="0" applyNumberFormat="1" applyFont="1" applyBorder="1" applyAlignment="1">
      <alignment horizontal="center"/>
    </xf>
    <xf numFmtId="1" fontId="20" fillId="0" borderId="10" xfId="0" applyNumberFormat="1" applyFont="1" applyBorder="1" applyAlignment="1">
      <alignment horizontal="center"/>
    </xf>
    <xf numFmtId="0" fontId="20" fillId="0" borderId="10" xfId="0" applyFont="1" applyBorder="1" applyAlignment="1">
      <alignment horizontal="center"/>
    </xf>
    <xf numFmtId="0" fontId="20" fillId="0" borderId="0" xfId="0" applyFont="1" applyBorder="1" applyAlignment="1">
      <alignment wrapText="1"/>
    </xf>
    <xf numFmtId="1" fontId="20" fillId="0" borderId="0" xfId="0" applyNumberFormat="1" applyFont="1" applyBorder="1" applyAlignment="1">
      <alignment horizontal="center"/>
    </xf>
    <xf numFmtId="0" fontId="19" fillId="0" borderId="10" xfId="0" applyFont="1" applyBorder="1" applyAlignment="1">
      <alignment horizontal="center" wrapText="1"/>
    </xf>
    <xf numFmtId="0" fontId="21" fillId="0" borderId="0" xfId="0" applyFont="1" applyBorder="1" applyAlignment="1">
      <alignment horizontal="center" vertical="center" wrapText="1"/>
    </xf>
    <xf numFmtId="49" fontId="20" fillId="0" borderId="0" xfId="0" applyNumberFormat="1" applyFont="1" applyBorder="1" applyAlignment="1">
      <alignment horizontal="left" wrapText="1"/>
    </xf>
    <xf numFmtId="0" fontId="20" fillId="0" borderId="0" xfId="0" applyNumberFormat="1" applyFont="1" applyBorder="1" applyAlignment="1">
      <alignment horizontal="left" vertical="top" wrapText="1"/>
    </xf>
    <xf numFmtId="49" fontId="20" fillId="0" borderId="0" xfId="0" applyNumberFormat="1" applyFont="1" applyBorder="1" applyAlignment="1">
      <alignment wrapText="1"/>
    </xf>
    <xf numFmtId="0" fontId="21" fillId="0" borderId="0" xfId="0" applyFont="1" applyBorder="1" applyAlignment="1">
      <alignment horizontal="center" wrapText="1"/>
    </xf>
    <xf numFmtId="0" fontId="21" fillId="0" borderId="13" xfId="0" applyFont="1" applyBorder="1" applyAlignment="1">
      <alignment horizontal="right"/>
    </xf>
    <xf numFmtId="0" fontId="19" fillId="0" borderId="11" xfId="0" applyFont="1" applyBorder="1" applyAlignment="1">
      <alignment horizontal="left" wrapText="1"/>
    </xf>
    <xf numFmtId="0" fontId="20" fillId="0" borderId="11" xfId="0" applyFont="1" applyBorder="1" applyAlignment="1">
      <alignment horizontal="center"/>
    </xf>
    <xf numFmtId="0" fontId="19" fillId="0" borderId="10" xfId="0" applyFont="1" applyBorder="1" applyAlignment="1">
      <alignment wrapText="1"/>
    </xf>
    <xf numFmtId="0" fontId="20" fillId="0" borderId="10" xfId="0" applyFont="1" applyBorder="1" applyAlignment="1">
      <alignment wrapText="1"/>
    </xf>
    <xf numFmtId="0" fontId="20" fillId="0" borderId="11" xfId="0" applyFont="1" applyBorder="1" applyAlignment="1">
      <alignment horizontal="center" vertical="center"/>
    </xf>
    <xf numFmtId="0" fontId="20" fillId="0" borderId="0" xfId="0" applyNumberFormat="1" applyFont="1" applyBorder="1" applyAlignment="1">
      <alignment horizontal="left" wrapText="1"/>
    </xf>
    <xf numFmtId="0" fontId="20" fillId="0" borderId="10" xfId="0" applyFont="1" applyBorder="1" applyAlignment="1">
      <alignment horizontal="center" vertical="center"/>
    </xf>
    <xf numFmtId="0" fontId="0" fillId="0" borderId="0" xfId="0" applyBorder="1" applyAlignment="1">
      <alignment/>
    </xf>
    <xf numFmtId="0" fontId="21" fillId="0" borderId="0" xfId="0" applyFont="1" applyBorder="1" applyAlignment="1">
      <alignment wrapText="1"/>
    </xf>
    <xf numFmtId="0" fontId="0" fillId="0" borderId="0" xfId="0" applyFont="1" applyBorder="1" applyAlignment="1">
      <alignment horizontal="right" wrapText="1"/>
    </xf>
    <xf numFmtId="0" fontId="21" fillId="0" borderId="10" xfId="0" applyFont="1" applyBorder="1" applyAlignment="1">
      <alignment horizontal="center" vertical="top"/>
    </xf>
    <xf numFmtId="0" fontId="21" fillId="0" borderId="10" xfId="0" applyFont="1" applyBorder="1" applyAlignment="1">
      <alignment horizontal="center" vertical="top"/>
    </xf>
    <xf numFmtId="3" fontId="22" fillId="0" borderId="10" xfId="0" applyNumberFormat="1" applyFont="1" applyBorder="1" applyAlignment="1">
      <alignment/>
    </xf>
    <xf numFmtId="0" fontId="22" fillId="0" borderId="10" xfId="0" applyFont="1" applyBorder="1" applyAlignment="1">
      <alignment/>
    </xf>
    <xf numFmtId="164" fontId="22" fillId="0" borderId="10" xfId="0" applyNumberFormat="1" applyFont="1" applyBorder="1" applyAlignment="1">
      <alignment/>
    </xf>
    <xf numFmtId="3" fontId="37" fillId="0" borderId="10" xfId="0" applyNumberFormat="1" applyFont="1" applyBorder="1" applyAlignment="1">
      <alignment/>
    </xf>
    <xf numFmtId="0" fontId="37" fillId="0" borderId="10" xfId="0" applyFont="1" applyBorder="1" applyAlignment="1">
      <alignment/>
    </xf>
    <xf numFmtId="164" fontId="37" fillId="0" borderId="10" xfId="0" applyNumberFormat="1" applyFont="1" applyBorder="1" applyAlignment="1">
      <alignment/>
    </xf>
    <xf numFmtId="0" fontId="38" fillId="0" borderId="10" xfId="0" applyFont="1" applyBorder="1" applyAlignment="1">
      <alignment/>
    </xf>
    <xf numFmtId="0" fontId="38" fillId="0" borderId="10" xfId="0" applyFont="1" applyBorder="1" applyAlignment="1">
      <alignment/>
    </xf>
    <xf numFmtId="164" fontId="38" fillId="0" borderId="10" xfId="0" applyNumberFormat="1" applyFont="1" applyBorder="1" applyAlignment="1">
      <alignment/>
    </xf>
    <xf numFmtId="0" fontId="37" fillId="0" borderId="10" xfId="0" applyFont="1" applyBorder="1" applyAlignment="1">
      <alignment/>
    </xf>
    <xf numFmtId="0" fontId="37" fillId="0" borderId="10" xfId="0" applyFont="1" applyBorder="1" applyAlignment="1">
      <alignment wrapText="1"/>
    </xf>
    <xf numFmtId="0" fontId="38" fillId="0" borderId="10" xfId="0" applyFont="1" applyBorder="1" applyAlignment="1">
      <alignment wrapText="1"/>
    </xf>
    <xf numFmtId="0" fontId="37" fillId="0" borderId="0" xfId="0" applyFont="1" applyBorder="1" applyAlignment="1">
      <alignment/>
    </xf>
    <xf numFmtId="164" fontId="39" fillId="0" borderId="10" xfId="0" applyNumberFormat="1" applyFont="1" applyBorder="1" applyAlignment="1">
      <alignment/>
    </xf>
    <xf numFmtId="0" fontId="40" fillId="0" borderId="10" xfId="0" applyFont="1" applyBorder="1" applyAlignment="1">
      <alignment/>
    </xf>
    <xf numFmtId="0" fontId="40" fillId="0" borderId="10" xfId="0" applyFont="1" applyBorder="1" applyAlignment="1">
      <alignment wrapText="1"/>
    </xf>
    <xf numFmtId="164" fontId="40" fillId="0" borderId="10" xfId="0" applyNumberFormat="1" applyFont="1" applyBorder="1" applyAlignment="1">
      <alignment/>
    </xf>
    <xf numFmtId="164" fontId="36" fillId="0" borderId="10" xfId="0" applyNumberFormat="1" applyFont="1" applyBorder="1" applyAlignment="1">
      <alignment/>
    </xf>
    <xf numFmtId="0" fontId="36" fillId="0" borderId="10" xfId="0" applyFont="1" applyBorder="1" applyAlignment="1">
      <alignment/>
    </xf>
    <xf numFmtId="0" fontId="36" fillId="0" borderId="10" xfId="0" applyFont="1" applyBorder="1" applyAlignment="1">
      <alignment wrapText="1"/>
    </xf>
    <xf numFmtId="0" fontId="22" fillId="0" borderId="10" xfId="0" applyFont="1" applyFill="1" applyBorder="1" applyAlignment="1" applyProtection="1">
      <alignment/>
      <protection hidden="1" locked="0"/>
    </xf>
    <xf numFmtId="0" fontId="22" fillId="0" borderId="10" xfId="0" applyFont="1" applyFill="1" applyBorder="1" applyAlignment="1" applyProtection="1">
      <alignment wrapText="1"/>
      <protection hidden="1" locked="0"/>
    </xf>
    <xf numFmtId="164" fontId="22" fillId="0" borderId="10" xfId="0" applyNumberFormat="1" applyFont="1" applyFill="1" applyBorder="1" applyAlignment="1" applyProtection="1">
      <alignment/>
      <protection hidden="1" locked="0"/>
    </xf>
    <xf numFmtId="164" fontId="22" fillId="0" borderId="10" xfId="0" applyNumberFormat="1" applyFont="1" applyFill="1" applyBorder="1" applyAlignment="1" applyProtection="1">
      <alignment/>
      <protection/>
    </xf>
    <xf numFmtId="0" fontId="37" fillId="0" borderId="10" xfId="0" applyFont="1" applyFill="1" applyBorder="1" applyAlignment="1" applyProtection="1">
      <alignment/>
      <protection hidden="1" locked="0"/>
    </xf>
    <xf numFmtId="0" fontId="37" fillId="0" borderId="10" xfId="0" applyFont="1" applyFill="1" applyBorder="1" applyAlignment="1" applyProtection="1">
      <alignment wrapText="1"/>
      <protection hidden="1" locked="0"/>
    </xf>
    <xf numFmtId="164" fontId="37" fillId="0" borderId="10" xfId="0" applyNumberFormat="1" applyFont="1" applyFill="1" applyBorder="1" applyAlignment="1" applyProtection="1">
      <alignment/>
      <protection hidden="1" locked="0"/>
    </xf>
    <xf numFmtId="164" fontId="37" fillId="0" borderId="10" xfId="0" applyNumberFormat="1" applyFont="1" applyFill="1" applyBorder="1" applyAlignment="1" applyProtection="1">
      <alignment/>
      <protection/>
    </xf>
    <xf numFmtId="0" fontId="36" fillId="0" borderId="10" xfId="0" applyFont="1" applyFill="1" applyBorder="1" applyAlignment="1" applyProtection="1">
      <alignment/>
      <protection hidden="1" locked="0"/>
    </xf>
    <xf numFmtId="0" fontId="36" fillId="0" borderId="10" xfId="0" applyFont="1" applyFill="1" applyBorder="1" applyAlignment="1" applyProtection="1">
      <alignment wrapText="1"/>
      <protection hidden="1" locked="0"/>
    </xf>
    <xf numFmtId="164" fontId="36" fillId="0" borderId="10" xfId="0" applyNumberFormat="1" applyFont="1" applyFill="1" applyBorder="1" applyAlignment="1" applyProtection="1">
      <alignment/>
      <protection hidden="1" locked="0"/>
    </xf>
    <xf numFmtId="164" fontId="36" fillId="0" borderId="10" xfId="0" applyNumberFormat="1" applyFont="1" applyFill="1" applyBorder="1" applyAlignment="1" applyProtection="1">
      <alignment/>
      <protection/>
    </xf>
    <xf numFmtId="0" fontId="36" fillId="0" borderId="10" xfId="0" applyFont="1" applyFill="1" applyBorder="1" applyAlignment="1" applyProtection="1">
      <alignment horizontal="left" wrapText="1"/>
      <protection hidden="1" locked="0"/>
    </xf>
    <xf numFmtId="0" fontId="41" fillId="0" borderId="10" xfId="0" applyFont="1" applyBorder="1" applyAlignment="1">
      <alignment horizontal="justify"/>
    </xf>
    <xf numFmtId="0" fontId="37" fillId="0" borderId="10" xfId="0" applyFont="1" applyFill="1" applyBorder="1" applyAlignment="1" applyProtection="1">
      <alignment horizontal="left" vertical="top" wrapText="1"/>
      <protection hidden="1" locked="0"/>
    </xf>
    <xf numFmtId="0" fontId="42" fillId="0" borderId="10" xfId="0" applyFont="1" applyBorder="1" applyAlignment="1">
      <alignment horizontal="justify"/>
    </xf>
    <xf numFmtId="0" fontId="19" fillId="0" borderId="0" xfId="0" applyFont="1" applyBorder="1" applyAlignment="1">
      <alignment wrapText="1"/>
    </xf>
    <xf numFmtId="0" fontId="0" fillId="0" borderId="0" xfId="0" applyFont="1" applyBorder="1" applyAlignment="1">
      <alignment wrapText="1"/>
    </xf>
    <xf numFmtId="0" fontId="20" fillId="0" borderId="13" xfId="0" applyFont="1" applyBorder="1" applyAlignment="1">
      <alignment horizontal="right"/>
    </xf>
    <xf numFmtId="0" fontId="0" fillId="0" borderId="10" xfId="0" applyFont="1" applyBorder="1" applyAlignment="1">
      <alignment horizontal="left" wrapText="1"/>
    </xf>
    <xf numFmtId="0" fontId="32" fillId="0" borderId="10" xfId="0" applyFont="1" applyBorder="1" applyAlignment="1">
      <alignment horizontal="center"/>
    </xf>
    <xf numFmtId="0" fontId="0" fillId="0" borderId="0" xfId="0" applyFont="1" applyBorder="1" applyAlignment="1">
      <alignment/>
    </xf>
    <xf numFmtId="0" fontId="32" fillId="0" borderId="10" xfId="0" applyFont="1" applyBorder="1" applyAlignment="1">
      <alignment horizontal="center" wrapText="1"/>
    </xf>
    <xf numFmtId="49" fontId="21" fillId="0" borderId="10" xfId="0" applyNumberFormat="1"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45"/>
  <sheetViews>
    <sheetView workbookViewId="0" topLeftCell="A1">
      <selection activeCell="A42" sqref="A42"/>
    </sheetView>
  </sheetViews>
  <sheetFormatPr defaultColWidth="9.00390625" defaultRowHeight="12.75"/>
  <cols>
    <col min="1" max="1" width="22.625" style="0" customWidth="1"/>
    <col min="7" max="7" width="8.875" style="0" customWidth="1"/>
  </cols>
  <sheetData>
    <row r="2" spans="1:7" ht="12.75">
      <c r="A2" s="162"/>
      <c r="B2" s="162"/>
      <c r="C2" s="152" t="s">
        <v>223</v>
      </c>
      <c r="D2" s="152"/>
      <c r="E2" s="152"/>
      <c r="F2" s="152"/>
      <c r="G2" s="162"/>
    </row>
    <row r="3" spans="1:8" ht="39.75" customHeight="1">
      <c r="A3" s="162"/>
      <c r="B3" s="162"/>
      <c r="C3" s="150" t="s">
        <v>224</v>
      </c>
      <c r="D3" s="150"/>
      <c r="E3" s="150"/>
      <c r="F3" s="150"/>
      <c r="G3" s="150"/>
      <c r="H3" s="150"/>
    </row>
    <row r="4" spans="1:8" ht="33.75" customHeight="1">
      <c r="A4" s="162"/>
      <c r="B4" s="162"/>
      <c r="C4" s="152" t="s">
        <v>225</v>
      </c>
      <c r="D4" s="152"/>
      <c r="E4" s="152"/>
      <c r="F4" s="152"/>
      <c r="G4" s="152"/>
      <c r="H4" s="152"/>
    </row>
    <row r="5" spans="1:7" ht="12.75">
      <c r="A5" s="162"/>
      <c r="B5" s="162"/>
      <c r="C5" s="162"/>
      <c r="D5" s="162"/>
      <c r="E5" s="162"/>
      <c r="F5" s="162"/>
      <c r="G5" s="162"/>
    </row>
    <row r="6" spans="1:8" ht="36" customHeight="1">
      <c r="A6" s="153" t="s">
        <v>226</v>
      </c>
      <c r="B6" s="153"/>
      <c r="C6" s="153"/>
      <c r="D6" s="153"/>
      <c r="E6" s="153"/>
      <c r="F6" s="153"/>
      <c r="G6" s="153"/>
      <c r="H6" s="153"/>
    </row>
    <row r="7" spans="1:8" ht="17.25" customHeight="1">
      <c r="A7" s="163"/>
      <c r="B7" s="163"/>
      <c r="C7" s="163"/>
      <c r="D7" s="163"/>
      <c r="E7" s="163"/>
      <c r="F7" s="164" t="s">
        <v>172</v>
      </c>
      <c r="G7" s="164"/>
      <c r="H7" s="164"/>
    </row>
    <row r="8" spans="1:8" ht="67.5">
      <c r="A8" s="165" t="s">
        <v>227</v>
      </c>
      <c r="B8" s="166" t="s">
        <v>228</v>
      </c>
      <c r="C8" s="166"/>
      <c r="D8" s="166"/>
      <c r="E8" s="166"/>
      <c r="F8" s="114" t="s">
        <v>9</v>
      </c>
      <c r="G8" s="114" t="s">
        <v>10</v>
      </c>
      <c r="H8" s="114" t="s">
        <v>11</v>
      </c>
    </row>
    <row r="9" spans="1:8" ht="12.75">
      <c r="A9" s="167" t="s">
        <v>229</v>
      </c>
      <c r="B9" s="168" t="s">
        <v>230</v>
      </c>
      <c r="C9" s="168"/>
      <c r="D9" s="168"/>
      <c r="E9" s="168"/>
      <c r="F9" s="169">
        <f>F10+F12+F15+F17+F20+F23+F26+F29</f>
        <v>7063</v>
      </c>
      <c r="G9" s="169">
        <v>6422.5</v>
      </c>
      <c r="H9" s="169">
        <v>90.9</v>
      </c>
    </row>
    <row r="10" spans="1:8" ht="15.75" customHeight="1">
      <c r="A10" s="170" t="s">
        <v>231</v>
      </c>
      <c r="B10" s="171" t="s">
        <v>232</v>
      </c>
      <c r="C10" s="171"/>
      <c r="D10" s="171"/>
      <c r="E10" s="171"/>
      <c r="F10" s="172">
        <f>SUM(F11)</f>
        <v>808</v>
      </c>
      <c r="G10" s="169">
        <v>833.8</v>
      </c>
      <c r="H10" s="169">
        <v>103.2</v>
      </c>
    </row>
    <row r="11" spans="1:8" ht="12.75">
      <c r="A11" s="173" t="s">
        <v>233</v>
      </c>
      <c r="B11" s="174" t="s">
        <v>234</v>
      </c>
      <c r="C11" s="174"/>
      <c r="D11" s="174"/>
      <c r="E11" s="174"/>
      <c r="F11" s="175">
        <v>808</v>
      </c>
      <c r="G11" s="175">
        <v>833.8</v>
      </c>
      <c r="H11" s="175">
        <v>103.2</v>
      </c>
    </row>
    <row r="12" spans="1:8" ht="12.75">
      <c r="A12" s="176" t="s">
        <v>235</v>
      </c>
      <c r="B12" s="177" t="s">
        <v>236</v>
      </c>
      <c r="C12" s="177"/>
      <c r="D12" s="177"/>
      <c r="E12" s="177"/>
      <c r="F12" s="172">
        <f>F13+F14</f>
        <v>4487</v>
      </c>
      <c r="G12" s="169">
        <v>5062.9</v>
      </c>
      <c r="H12" s="169">
        <v>112.8</v>
      </c>
    </row>
    <row r="13" spans="1:8" ht="12.75">
      <c r="A13" s="173" t="s">
        <v>237</v>
      </c>
      <c r="B13" s="178" t="s">
        <v>238</v>
      </c>
      <c r="C13" s="178"/>
      <c r="D13" s="178"/>
      <c r="E13" s="178"/>
      <c r="F13" s="175">
        <v>441</v>
      </c>
      <c r="G13" s="175">
        <v>465.6</v>
      </c>
      <c r="H13" s="175">
        <v>105.6</v>
      </c>
    </row>
    <row r="14" spans="1:8" ht="12.75">
      <c r="A14" s="173" t="s">
        <v>239</v>
      </c>
      <c r="B14" s="178" t="s">
        <v>240</v>
      </c>
      <c r="C14" s="178"/>
      <c r="D14" s="178"/>
      <c r="E14" s="178"/>
      <c r="F14" s="175">
        <v>4046</v>
      </c>
      <c r="G14" s="175">
        <v>4597.3</v>
      </c>
      <c r="H14" s="175">
        <v>113.6</v>
      </c>
    </row>
    <row r="15" spans="1:8" ht="12.75">
      <c r="A15" s="170" t="s">
        <v>241</v>
      </c>
      <c r="B15" s="179" t="s">
        <v>242</v>
      </c>
      <c r="C15" s="179"/>
      <c r="D15" s="179"/>
      <c r="E15" s="179"/>
      <c r="F15" s="180">
        <v>8</v>
      </c>
      <c r="G15" s="172">
        <v>10</v>
      </c>
      <c r="H15" s="172">
        <v>125</v>
      </c>
    </row>
    <row r="16" spans="1:8" ht="87" customHeight="1">
      <c r="A16" s="173" t="s">
        <v>243</v>
      </c>
      <c r="B16" s="178" t="s">
        <v>244</v>
      </c>
      <c r="C16" s="178"/>
      <c r="D16" s="178"/>
      <c r="E16" s="178"/>
      <c r="F16" s="175">
        <v>8</v>
      </c>
      <c r="G16" s="175">
        <v>10</v>
      </c>
      <c r="H16" s="175">
        <v>125</v>
      </c>
    </row>
    <row r="17" spans="1:8" ht="37.5" customHeight="1">
      <c r="A17" s="176" t="s">
        <v>245</v>
      </c>
      <c r="B17" s="177" t="s">
        <v>246</v>
      </c>
      <c r="C17" s="177"/>
      <c r="D17" s="177"/>
      <c r="E17" s="177"/>
      <c r="F17" s="172">
        <f>SUM(F18)</f>
        <v>8</v>
      </c>
      <c r="G17" s="172">
        <v>8.3</v>
      </c>
      <c r="H17" s="172">
        <v>103.8</v>
      </c>
    </row>
    <row r="18" spans="1:8" ht="12.75">
      <c r="A18" s="181" t="s">
        <v>247</v>
      </c>
      <c r="B18" s="182" t="s">
        <v>248</v>
      </c>
      <c r="C18" s="182"/>
      <c r="D18" s="182"/>
      <c r="E18" s="182"/>
      <c r="F18" s="183">
        <f>SUM(F19)</f>
        <v>8</v>
      </c>
      <c r="G18" s="184">
        <v>8.3</v>
      </c>
      <c r="H18" s="184">
        <v>103.8</v>
      </c>
    </row>
    <row r="19" spans="1:8" ht="49.5" customHeight="1">
      <c r="A19" s="173" t="s">
        <v>249</v>
      </c>
      <c r="B19" s="178" t="s">
        <v>250</v>
      </c>
      <c r="C19" s="178"/>
      <c r="D19" s="178"/>
      <c r="E19" s="178"/>
      <c r="F19" s="175">
        <v>8</v>
      </c>
      <c r="G19" s="175">
        <v>8.3</v>
      </c>
      <c r="H19" s="175">
        <v>103.8</v>
      </c>
    </row>
    <row r="20" spans="1:8" ht="51.75" customHeight="1">
      <c r="A20" s="176" t="s">
        <v>251</v>
      </c>
      <c r="B20" s="177" t="s">
        <v>252</v>
      </c>
      <c r="C20" s="177"/>
      <c r="D20" s="177"/>
      <c r="E20" s="177"/>
      <c r="F20" s="172">
        <f>SUM(F21)</f>
        <v>340</v>
      </c>
      <c r="G20" s="172">
        <v>-1135.5</v>
      </c>
      <c r="H20" s="172">
        <v>-334</v>
      </c>
    </row>
    <row r="21" spans="1:8" ht="83.25" customHeight="1">
      <c r="A21" s="185" t="s">
        <v>253</v>
      </c>
      <c r="B21" s="186" t="s">
        <v>254</v>
      </c>
      <c r="C21" s="186"/>
      <c r="D21" s="186"/>
      <c r="E21" s="186"/>
      <c r="F21" s="184">
        <f>F22</f>
        <v>340</v>
      </c>
      <c r="G21" s="184">
        <v>-1135.5</v>
      </c>
      <c r="H21" s="184">
        <v>-334</v>
      </c>
    </row>
    <row r="22" spans="1:8" ht="72" customHeight="1">
      <c r="A22" s="185" t="s">
        <v>255</v>
      </c>
      <c r="B22" s="186" t="s">
        <v>256</v>
      </c>
      <c r="C22" s="186"/>
      <c r="D22" s="186"/>
      <c r="E22" s="186"/>
      <c r="F22" s="184">
        <v>340</v>
      </c>
      <c r="G22" s="184">
        <v>-1135.5</v>
      </c>
      <c r="H22" s="184">
        <v>-334</v>
      </c>
    </row>
    <row r="23" spans="1:8" ht="24" customHeight="1">
      <c r="A23" s="176" t="s">
        <v>257</v>
      </c>
      <c r="B23" s="177" t="s">
        <v>258</v>
      </c>
      <c r="C23" s="177"/>
      <c r="D23" s="177"/>
      <c r="E23" s="177"/>
      <c r="F23" s="172">
        <v>1430.2</v>
      </c>
      <c r="G23" s="172">
        <v>1661</v>
      </c>
      <c r="H23" s="172">
        <v>116.1</v>
      </c>
    </row>
    <row r="24" spans="1:8" ht="60" customHeight="1">
      <c r="A24" s="176" t="s">
        <v>259</v>
      </c>
      <c r="B24" s="177" t="s">
        <v>260</v>
      </c>
      <c r="C24" s="177"/>
      <c r="D24" s="177"/>
      <c r="E24" s="177"/>
      <c r="F24" s="172">
        <v>1430.2</v>
      </c>
      <c r="G24" s="172">
        <v>1661</v>
      </c>
      <c r="H24" s="172">
        <v>116.1</v>
      </c>
    </row>
    <row r="25" spans="1:8" ht="36" customHeight="1">
      <c r="A25" s="185" t="s">
        <v>261</v>
      </c>
      <c r="B25" s="186" t="s">
        <v>262</v>
      </c>
      <c r="C25" s="186"/>
      <c r="D25" s="186"/>
      <c r="E25" s="186"/>
      <c r="F25" s="184">
        <v>1430.2</v>
      </c>
      <c r="G25" s="184">
        <v>1661</v>
      </c>
      <c r="H25" s="184">
        <v>116.1</v>
      </c>
    </row>
    <row r="26" spans="1:8" ht="12.75">
      <c r="A26" s="176" t="s">
        <v>263</v>
      </c>
      <c r="B26" s="177" t="s">
        <v>264</v>
      </c>
      <c r="C26" s="177"/>
      <c r="D26" s="177"/>
      <c r="E26" s="177"/>
      <c r="F26" s="172">
        <v>16</v>
      </c>
      <c r="G26" s="172">
        <v>16.2</v>
      </c>
      <c r="H26" s="172">
        <v>101.3</v>
      </c>
    </row>
    <row r="27" spans="1:8" ht="60.75" customHeight="1">
      <c r="A27" s="176" t="s">
        <v>265</v>
      </c>
      <c r="B27" s="177" t="s">
        <v>266</v>
      </c>
      <c r="C27" s="177"/>
      <c r="D27" s="177"/>
      <c r="E27" s="177"/>
      <c r="F27" s="172">
        <v>16</v>
      </c>
      <c r="G27" s="172">
        <v>16.2</v>
      </c>
      <c r="H27" s="172">
        <v>101.3</v>
      </c>
    </row>
    <row r="28" spans="1:8" ht="54" customHeight="1">
      <c r="A28" s="185" t="s">
        <v>267</v>
      </c>
      <c r="B28" s="186" t="s">
        <v>268</v>
      </c>
      <c r="C28" s="186"/>
      <c r="D28" s="186"/>
      <c r="E28" s="186"/>
      <c r="F28" s="184">
        <v>16</v>
      </c>
      <c r="G28" s="184">
        <v>16.2</v>
      </c>
      <c r="H28" s="184">
        <v>101.3</v>
      </c>
    </row>
    <row r="29" spans="1:8" ht="43.5" customHeight="1">
      <c r="A29" s="176" t="s">
        <v>269</v>
      </c>
      <c r="B29" s="177" t="s">
        <v>270</v>
      </c>
      <c r="C29" s="177"/>
      <c r="D29" s="177"/>
      <c r="E29" s="177"/>
      <c r="F29" s="172">
        <v>-34.2</v>
      </c>
      <c r="G29" s="172">
        <v>-34.2</v>
      </c>
      <c r="H29" s="172">
        <v>100</v>
      </c>
    </row>
    <row r="30" spans="1:8" ht="51.75" customHeight="1">
      <c r="A30" s="185" t="s">
        <v>271</v>
      </c>
      <c r="B30" s="186" t="s">
        <v>272</v>
      </c>
      <c r="C30" s="186"/>
      <c r="D30" s="186"/>
      <c r="E30" s="186"/>
      <c r="F30" s="184">
        <v>-34.2</v>
      </c>
      <c r="G30" s="184">
        <v>-34.2</v>
      </c>
      <c r="H30" s="184">
        <v>100</v>
      </c>
    </row>
    <row r="31" spans="1:8" ht="12.75">
      <c r="A31" s="187" t="s">
        <v>273</v>
      </c>
      <c r="B31" s="188" t="s">
        <v>274</v>
      </c>
      <c r="C31" s="188"/>
      <c r="D31" s="188"/>
      <c r="E31" s="188"/>
      <c r="F31" s="189">
        <f>SUM(F32)</f>
        <v>8518</v>
      </c>
      <c r="G31" s="190">
        <v>8518</v>
      </c>
      <c r="H31" s="190">
        <v>100</v>
      </c>
    </row>
    <row r="32" spans="1:8" ht="37.5" customHeight="1">
      <c r="A32" s="187" t="s">
        <v>275</v>
      </c>
      <c r="B32" s="188" t="s">
        <v>276</v>
      </c>
      <c r="C32" s="188"/>
      <c r="D32" s="188"/>
      <c r="E32" s="188"/>
      <c r="F32" s="189">
        <f>SUM(F33,F36)+F38</f>
        <v>8518</v>
      </c>
      <c r="G32" s="190">
        <v>8518</v>
      </c>
      <c r="H32" s="190">
        <v>100</v>
      </c>
    </row>
    <row r="33" spans="1:8" ht="30.75" customHeight="1">
      <c r="A33" s="191" t="s">
        <v>277</v>
      </c>
      <c r="B33" s="192" t="s">
        <v>278</v>
      </c>
      <c r="C33" s="192"/>
      <c r="D33" s="192"/>
      <c r="E33" s="192"/>
      <c r="F33" s="193">
        <f>SUM(F34:F35)</f>
        <v>6223</v>
      </c>
      <c r="G33" s="194">
        <v>6223</v>
      </c>
      <c r="H33" s="194">
        <v>100</v>
      </c>
    </row>
    <row r="34" spans="1:8" ht="27.75" customHeight="1">
      <c r="A34" s="195" t="s">
        <v>279</v>
      </c>
      <c r="B34" s="196" t="s">
        <v>280</v>
      </c>
      <c r="C34" s="196"/>
      <c r="D34" s="196"/>
      <c r="E34" s="196"/>
      <c r="F34" s="197">
        <v>972</v>
      </c>
      <c r="G34" s="198">
        <v>972</v>
      </c>
      <c r="H34" s="198">
        <v>100</v>
      </c>
    </row>
    <row r="35" spans="1:8" ht="31.5" customHeight="1">
      <c r="A35" s="195" t="s">
        <v>281</v>
      </c>
      <c r="B35" s="196" t="s">
        <v>282</v>
      </c>
      <c r="C35" s="196"/>
      <c r="D35" s="196"/>
      <c r="E35" s="196"/>
      <c r="F35" s="197">
        <v>5251</v>
      </c>
      <c r="G35" s="198">
        <v>5251</v>
      </c>
      <c r="H35" s="198">
        <v>100</v>
      </c>
    </row>
    <row r="36" spans="1:8" ht="34.5" customHeight="1">
      <c r="A36" s="191" t="s">
        <v>283</v>
      </c>
      <c r="B36" s="192" t="s">
        <v>284</v>
      </c>
      <c r="C36" s="192"/>
      <c r="D36" s="192"/>
      <c r="E36" s="192"/>
      <c r="F36" s="193">
        <f>SUM(F37)</f>
        <v>185</v>
      </c>
      <c r="G36" s="194">
        <v>185</v>
      </c>
      <c r="H36" s="194">
        <v>100</v>
      </c>
    </row>
    <row r="37" spans="1:8" ht="45.75" customHeight="1">
      <c r="A37" s="195" t="s">
        <v>285</v>
      </c>
      <c r="B37" s="199" t="s">
        <v>286</v>
      </c>
      <c r="C37" s="199"/>
      <c r="D37" s="199"/>
      <c r="E37" s="199"/>
      <c r="F37" s="197">
        <v>185</v>
      </c>
      <c r="G37" s="198">
        <v>185</v>
      </c>
      <c r="H37" s="198">
        <v>100</v>
      </c>
    </row>
    <row r="38" spans="1:8" ht="12.75">
      <c r="A38" s="191" t="s">
        <v>287</v>
      </c>
      <c r="B38" s="192" t="s">
        <v>288</v>
      </c>
      <c r="C38" s="192"/>
      <c r="D38" s="192"/>
      <c r="E38" s="192"/>
      <c r="F38" s="193">
        <v>2110</v>
      </c>
      <c r="G38" s="194">
        <v>2110</v>
      </c>
      <c r="H38" s="194">
        <v>100</v>
      </c>
    </row>
    <row r="39" spans="1:8" ht="22.5" customHeight="1">
      <c r="A39" s="200" t="s">
        <v>289</v>
      </c>
      <c r="B39" s="201" t="s">
        <v>290</v>
      </c>
      <c r="C39" s="201"/>
      <c r="D39" s="201"/>
      <c r="E39" s="201"/>
      <c r="F39" s="193">
        <v>2110</v>
      </c>
      <c r="G39" s="194">
        <v>2110</v>
      </c>
      <c r="H39" s="194">
        <v>100</v>
      </c>
    </row>
    <row r="40" spans="1:8" ht="114" customHeight="1">
      <c r="A40" s="202" t="s">
        <v>291</v>
      </c>
      <c r="B40" s="199" t="s">
        <v>292</v>
      </c>
      <c r="C40" s="199"/>
      <c r="D40" s="199"/>
      <c r="E40" s="199"/>
      <c r="F40" s="197">
        <v>2110</v>
      </c>
      <c r="G40" s="198">
        <v>2110</v>
      </c>
      <c r="H40" s="198">
        <v>100</v>
      </c>
    </row>
    <row r="41" spans="1:8" ht="26.25" customHeight="1">
      <c r="A41" s="187" t="s">
        <v>293</v>
      </c>
      <c r="B41" s="188" t="s">
        <v>294</v>
      </c>
      <c r="C41" s="188"/>
      <c r="D41" s="188"/>
      <c r="E41" s="188"/>
      <c r="F41" s="189">
        <v>562</v>
      </c>
      <c r="G41" s="190">
        <v>560</v>
      </c>
      <c r="H41" s="190">
        <v>99.6</v>
      </c>
    </row>
    <row r="42" spans="1:8" ht="34.5" customHeight="1">
      <c r="A42" s="187" t="s">
        <v>295</v>
      </c>
      <c r="B42" s="188" t="s">
        <v>296</v>
      </c>
      <c r="C42" s="188"/>
      <c r="D42" s="188"/>
      <c r="E42" s="188"/>
      <c r="F42" s="189">
        <v>562</v>
      </c>
      <c r="G42" s="190">
        <v>560</v>
      </c>
      <c r="H42" s="190">
        <v>99.6</v>
      </c>
    </row>
    <row r="43" spans="1:8" ht="17.25" customHeight="1">
      <c r="A43" s="191" t="s">
        <v>297</v>
      </c>
      <c r="B43" s="192" t="s">
        <v>298</v>
      </c>
      <c r="C43" s="192"/>
      <c r="D43" s="192"/>
      <c r="E43" s="192"/>
      <c r="F43" s="193">
        <v>562</v>
      </c>
      <c r="G43" s="194">
        <v>560</v>
      </c>
      <c r="H43" s="194">
        <v>99.6</v>
      </c>
    </row>
    <row r="44" spans="1:8" ht="39.75" customHeight="1">
      <c r="A44" s="195" t="s">
        <v>299</v>
      </c>
      <c r="B44" s="196" t="s">
        <v>300</v>
      </c>
      <c r="C44" s="196"/>
      <c r="D44" s="196"/>
      <c r="E44" s="196"/>
      <c r="F44" s="197">
        <v>562</v>
      </c>
      <c r="G44" s="198">
        <v>560</v>
      </c>
      <c r="H44" s="198">
        <v>99.6</v>
      </c>
    </row>
    <row r="45" spans="1:8" ht="24.75" customHeight="1">
      <c r="A45" s="187"/>
      <c r="B45" s="188" t="s">
        <v>301</v>
      </c>
      <c r="C45" s="188"/>
      <c r="D45" s="188"/>
      <c r="E45" s="188"/>
      <c r="F45" s="189">
        <f>SUM(F9,F31)+F41</f>
        <v>16143</v>
      </c>
      <c r="G45" s="190">
        <v>15500.5</v>
      </c>
      <c r="H45" s="190">
        <v>96</v>
      </c>
    </row>
  </sheetData>
  <mergeCells count="43">
    <mergeCell ref="B43:E43"/>
    <mergeCell ref="B44:E44"/>
    <mergeCell ref="B45:E45"/>
    <mergeCell ref="B39:E39"/>
    <mergeCell ref="B40:E40"/>
    <mergeCell ref="B41:E41"/>
    <mergeCell ref="B42:E42"/>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F7:H7"/>
    <mergeCell ref="B8:E8"/>
    <mergeCell ref="B9:E9"/>
    <mergeCell ref="B10:E10"/>
    <mergeCell ref="C2:F2"/>
    <mergeCell ref="C3:H3"/>
    <mergeCell ref="C4:H4"/>
    <mergeCell ref="A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K119"/>
  <sheetViews>
    <sheetView zoomScaleSheetLayoutView="75" workbookViewId="0" topLeftCell="A1">
      <selection activeCell="H16" sqref="H16"/>
    </sheetView>
  </sheetViews>
  <sheetFormatPr defaultColWidth="9.00390625" defaultRowHeight="12.75"/>
  <cols>
    <col min="1" max="1" width="45.875" style="1" customWidth="1"/>
    <col min="2" max="2" width="0" style="1" hidden="1" customWidth="1"/>
    <col min="3" max="3" width="3.125" style="2" customWidth="1"/>
    <col min="4" max="4" width="3.00390625" style="2" customWidth="1"/>
    <col min="5" max="5" width="8.75390625" style="2" customWidth="1"/>
    <col min="6" max="6" width="3.75390625" style="2" customWidth="1"/>
    <col min="7" max="7" width="9.00390625" style="2" customWidth="1"/>
    <col min="9" max="9" width="9.625" style="0" customWidth="1"/>
    <col min="10" max="10" width="9.25390625" style="0" customWidth="1"/>
  </cols>
  <sheetData>
    <row r="2" spans="3:10" ht="12.75" customHeight="1">
      <c r="C2" s="150" t="s">
        <v>0</v>
      </c>
      <c r="D2" s="150"/>
      <c r="E2" s="150"/>
      <c r="F2" s="150"/>
      <c r="G2" s="150"/>
      <c r="H2" s="4"/>
      <c r="J2" s="5"/>
    </row>
    <row r="3" spans="3:9" ht="39" customHeight="1">
      <c r="C3" s="150" t="s">
        <v>1</v>
      </c>
      <c r="D3" s="150"/>
      <c r="E3" s="150"/>
      <c r="F3" s="150"/>
      <c r="G3" s="150"/>
      <c r="H3" s="150"/>
      <c r="I3" s="150"/>
    </row>
    <row r="4" spans="3:9" ht="52.5" customHeight="1">
      <c r="C4" s="151" t="s">
        <v>2</v>
      </c>
      <c r="D4" s="151"/>
      <c r="E4" s="151"/>
      <c r="F4" s="151"/>
      <c r="G4" s="151"/>
      <c r="H4" s="151"/>
      <c r="I4" s="151"/>
    </row>
    <row r="5" spans="4:7" ht="12.75" customHeight="1">
      <c r="D5" s="152"/>
      <c r="E5" s="152"/>
      <c r="F5" s="152"/>
      <c r="G5" s="152"/>
    </row>
    <row r="6" spans="1:9" ht="38.25" customHeight="1">
      <c r="A6" s="149" t="s">
        <v>3</v>
      </c>
      <c r="B6" s="149"/>
      <c r="C6" s="149"/>
      <c r="D6" s="149"/>
      <c r="E6" s="149"/>
      <c r="F6" s="149"/>
      <c r="G6" s="149"/>
      <c r="H6" s="149"/>
      <c r="I6" s="149"/>
    </row>
    <row r="7" ht="12.75">
      <c r="G7" s="1"/>
    </row>
    <row r="8" spans="1:9" ht="61.5" customHeight="1">
      <c r="A8" s="6" t="s">
        <v>4</v>
      </c>
      <c r="B8" s="6"/>
      <c r="C8" s="7" t="s">
        <v>5</v>
      </c>
      <c r="D8" s="7" t="s">
        <v>6</v>
      </c>
      <c r="E8" s="7" t="s">
        <v>7</v>
      </c>
      <c r="F8" s="7" t="s">
        <v>8</v>
      </c>
      <c r="G8" s="8" t="s">
        <v>9</v>
      </c>
      <c r="H8" s="8" t="s">
        <v>10</v>
      </c>
      <c r="I8" s="8" t="s">
        <v>11</v>
      </c>
    </row>
    <row r="9" spans="1:9" ht="20.25" customHeight="1">
      <c r="A9" s="9" t="s">
        <v>12</v>
      </c>
      <c r="B9" s="9"/>
      <c r="C9" s="10" t="s">
        <v>13</v>
      </c>
      <c r="D9" s="10"/>
      <c r="E9" s="10"/>
      <c r="F9" s="10"/>
      <c r="G9" s="11">
        <f>G10+G14+G20+G30+G34</f>
        <v>8119</v>
      </c>
      <c r="H9" s="12">
        <f>H10+H14+H20+H30+H34</f>
        <v>7911.9</v>
      </c>
      <c r="I9" s="13">
        <v>97.4</v>
      </c>
    </row>
    <row r="10" spans="1:9" ht="36">
      <c r="A10" s="14" t="s">
        <v>14</v>
      </c>
      <c r="B10" s="14"/>
      <c r="C10" s="15" t="s">
        <v>13</v>
      </c>
      <c r="D10" s="15" t="s">
        <v>15</v>
      </c>
      <c r="E10" s="15"/>
      <c r="F10" s="15"/>
      <c r="G10" s="16">
        <f>SUM(G11)</f>
        <v>842.7</v>
      </c>
      <c r="H10" s="17">
        <f>H11</f>
        <v>842.3</v>
      </c>
      <c r="I10" s="16">
        <v>100</v>
      </c>
    </row>
    <row r="11" spans="1:9" ht="36">
      <c r="A11" s="18" t="s">
        <v>16</v>
      </c>
      <c r="B11" s="18"/>
      <c r="C11" s="19" t="s">
        <v>13</v>
      </c>
      <c r="D11" s="19" t="s">
        <v>15</v>
      </c>
      <c r="E11" s="19" t="s">
        <v>17</v>
      </c>
      <c r="F11" s="19"/>
      <c r="G11" s="20">
        <f>SUM(G12)</f>
        <v>842.7</v>
      </c>
      <c r="H11" s="20">
        <f>H12</f>
        <v>842.3</v>
      </c>
      <c r="I11" s="20">
        <v>100</v>
      </c>
    </row>
    <row r="12" spans="1:9" ht="12.75">
      <c r="A12" s="18" t="s">
        <v>18</v>
      </c>
      <c r="B12" s="18"/>
      <c r="C12" s="19" t="s">
        <v>13</v>
      </c>
      <c r="D12" s="19" t="s">
        <v>15</v>
      </c>
      <c r="E12" s="19" t="s">
        <v>19</v>
      </c>
      <c r="F12" s="19"/>
      <c r="G12" s="20">
        <f>SUM(G13)</f>
        <v>842.7</v>
      </c>
      <c r="H12" s="20">
        <f>H13</f>
        <v>842.3</v>
      </c>
      <c r="I12" s="20">
        <v>100</v>
      </c>
    </row>
    <row r="13" spans="1:11" ht="24">
      <c r="A13" s="21" t="s">
        <v>20</v>
      </c>
      <c r="B13" s="21"/>
      <c r="C13" s="22" t="s">
        <v>13</v>
      </c>
      <c r="D13" s="22" t="s">
        <v>15</v>
      </c>
      <c r="E13" s="22" t="s">
        <v>19</v>
      </c>
      <c r="F13" s="22" t="s">
        <v>21</v>
      </c>
      <c r="G13" s="23">
        <v>842.7</v>
      </c>
      <c r="H13" s="23">
        <v>842.3</v>
      </c>
      <c r="I13" s="23">
        <v>100</v>
      </c>
      <c r="K13" t="s">
        <v>22</v>
      </c>
    </row>
    <row r="14" spans="1:9" ht="48">
      <c r="A14" s="14" t="s">
        <v>23</v>
      </c>
      <c r="B14" s="14"/>
      <c r="C14" s="24" t="s">
        <v>13</v>
      </c>
      <c r="D14" s="24" t="s">
        <v>24</v>
      </c>
      <c r="E14" s="24"/>
      <c r="F14" s="24"/>
      <c r="G14" s="25">
        <f>SUM(G15)</f>
        <v>322</v>
      </c>
      <c r="H14" s="16">
        <v>298.8</v>
      </c>
      <c r="I14" s="16">
        <v>92.8</v>
      </c>
    </row>
    <row r="15" spans="1:9" ht="36">
      <c r="A15" s="18" t="s">
        <v>16</v>
      </c>
      <c r="B15" s="18"/>
      <c r="C15" s="26" t="s">
        <v>13</v>
      </c>
      <c r="D15" s="26" t="s">
        <v>24</v>
      </c>
      <c r="E15" s="26" t="s">
        <v>17</v>
      </c>
      <c r="F15" s="27"/>
      <c r="G15" s="28">
        <f>G17+G19</f>
        <v>322</v>
      </c>
      <c r="H15" s="20">
        <v>298.9</v>
      </c>
      <c r="I15" s="20">
        <v>92.8</v>
      </c>
    </row>
    <row r="16" spans="1:9" s="30" customFormat="1" ht="12.75">
      <c r="A16" s="18" t="s">
        <v>25</v>
      </c>
      <c r="B16" s="18"/>
      <c r="C16" s="26" t="s">
        <v>13</v>
      </c>
      <c r="D16" s="26" t="s">
        <v>24</v>
      </c>
      <c r="E16" s="26" t="s">
        <v>26</v>
      </c>
      <c r="F16" s="26"/>
      <c r="G16" s="29">
        <f>SUM(G17)</f>
        <v>30</v>
      </c>
      <c r="H16" s="20">
        <v>7.8</v>
      </c>
      <c r="I16" s="20">
        <v>26</v>
      </c>
    </row>
    <row r="17" spans="1:9" ht="24">
      <c r="A17" s="21" t="s">
        <v>20</v>
      </c>
      <c r="B17" s="21"/>
      <c r="C17" s="22" t="s">
        <v>13</v>
      </c>
      <c r="D17" s="22" t="s">
        <v>24</v>
      </c>
      <c r="E17" s="22" t="s">
        <v>26</v>
      </c>
      <c r="F17" s="22" t="s">
        <v>21</v>
      </c>
      <c r="G17" s="31">
        <v>30</v>
      </c>
      <c r="H17" s="23">
        <v>7.8</v>
      </c>
      <c r="I17" s="23">
        <v>26</v>
      </c>
    </row>
    <row r="18" spans="1:9" ht="36">
      <c r="A18" s="18" t="s">
        <v>27</v>
      </c>
      <c r="B18" s="21"/>
      <c r="C18" s="32" t="s">
        <v>13</v>
      </c>
      <c r="D18" s="32" t="s">
        <v>24</v>
      </c>
      <c r="E18" s="32" t="s">
        <v>28</v>
      </c>
      <c r="F18" s="32"/>
      <c r="G18" s="33">
        <f>G19</f>
        <v>292</v>
      </c>
      <c r="H18" s="20">
        <v>291.1</v>
      </c>
      <c r="I18" s="20">
        <v>99.7</v>
      </c>
    </row>
    <row r="19" spans="1:9" ht="24">
      <c r="A19" s="21" t="s">
        <v>20</v>
      </c>
      <c r="B19" s="21"/>
      <c r="C19" s="22" t="s">
        <v>13</v>
      </c>
      <c r="D19" s="22" t="s">
        <v>24</v>
      </c>
      <c r="E19" s="22" t="s">
        <v>28</v>
      </c>
      <c r="F19" s="22" t="s">
        <v>21</v>
      </c>
      <c r="G19" s="31">
        <v>292</v>
      </c>
      <c r="H19" s="23">
        <v>291.1</v>
      </c>
      <c r="I19" s="23">
        <v>99.7</v>
      </c>
    </row>
    <row r="20" spans="1:9" s="30" customFormat="1" ht="48">
      <c r="A20" s="14" t="s">
        <v>29</v>
      </c>
      <c r="B20" s="14"/>
      <c r="C20" s="15" t="s">
        <v>13</v>
      </c>
      <c r="D20" s="15" t="s">
        <v>30</v>
      </c>
      <c r="E20" s="15"/>
      <c r="F20" s="15"/>
      <c r="G20" s="16">
        <f>SUM(G21)</f>
        <v>6882.3</v>
      </c>
      <c r="H20" s="20">
        <f>H21</f>
        <v>6751.3</v>
      </c>
      <c r="I20" s="20">
        <v>98</v>
      </c>
    </row>
    <row r="21" spans="1:9" s="30" customFormat="1" ht="36">
      <c r="A21" s="18" t="s">
        <v>16</v>
      </c>
      <c r="B21" s="18"/>
      <c r="C21" s="19" t="s">
        <v>13</v>
      </c>
      <c r="D21" s="19" t="s">
        <v>30</v>
      </c>
      <c r="E21" s="19" t="s">
        <v>17</v>
      </c>
      <c r="F21" s="19"/>
      <c r="G21" s="20">
        <f>SUM(G22,G27)</f>
        <v>6882.3</v>
      </c>
      <c r="H21" s="20">
        <f>H22+H27</f>
        <v>6751.3</v>
      </c>
      <c r="I21" s="20">
        <v>98</v>
      </c>
    </row>
    <row r="22" spans="1:9" s="30" customFormat="1" ht="12.75">
      <c r="A22" s="18" t="s">
        <v>25</v>
      </c>
      <c r="B22" s="18"/>
      <c r="C22" s="19" t="s">
        <v>13</v>
      </c>
      <c r="D22" s="19" t="s">
        <v>30</v>
      </c>
      <c r="E22" s="19" t="s">
        <v>26</v>
      </c>
      <c r="F22" s="19"/>
      <c r="G22" s="20">
        <f>SUM(G25,G23)</f>
        <v>6847.3</v>
      </c>
      <c r="H22" s="34">
        <f>H24+H26</f>
        <v>6717.2</v>
      </c>
      <c r="I22" s="34">
        <v>98</v>
      </c>
    </row>
    <row r="23" spans="1:9" ht="24">
      <c r="A23" s="18" t="s">
        <v>31</v>
      </c>
      <c r="B23" s="18"/>
      <c r="C23" s="19" t="s">
        <v>13</v>
      </c>
      <c r="D23" s="19" t="s">
        <v>30</v>
      </c>
      <c r="E23" s="19" t="s">
        <v>32</v>
      </c>
      <c r="F23" s="19"/>
      <c r="G23" s="20">
        <f>SUM(G24)</f>
        <v>330</v>
      </c>
      <c r="H23" s="20">
        <v>300</v>
      </c>
      <c r="I23" s="20">
        <v>90.9</v>
      </c>
    </row>
    <row r="24" spans="1:9" ht="24">
      <c r="A24" s="21" t="s">
        <v>20</v>
      </c>
      <c r="B24" s="18"/>
      <c r="C24" s="22" t="s">
        <v>13</v>
      </c>
      <c r="D24" s="22" t="s">
        <v>30</v>
      </c>
      <c r="E24" s="22" t="s">
        <v>32</v>
      </c>
      <c r="F24" s="22" t="s">
        <v>21</v>
      </c>
      <c r="G24" s="23">
        <v>330</v>
      </c>
      <c r="H24" s="23">
        <v>300</v>
      </c>
      <c r="I24" s="23">
        <v>90.9</v>
      </c>
    </row>
    <row r="25" spans="1:9" ht="24">
      <c r="A25" s="18" t="s">
        <v>33</v>
      </c>
      <c r="B25" s="18"/>
      <c r="C25" s="19" t="s">
        <v>13</v>
      </c>
      <c r="D25" s="19" t="s">
        <v>30</v>
      </c>
      <c r="E25" s="19" t="s">
        <v>34</v>
      </c>
      <c r="F25" s="19"/>
      <c r="G25" s="29">
        <f>SUM(G26)</f>
        <v>6517.3</v>
      </c>
      <c r="H25" s="20">
        <v>6417.2</v>
      </c>
      <c r="I25" s="20">
        <v>98.5</v>
      </c>
    </row>
    <row r="26" spans="1:9" ht="24">
      <c r="A26" s="21" t="s">
        <v>20</v>
      </c>
      <c r="B26" s="21"/>
      <c r="C26" s="22" t="s">
        <v>13</v>
      </c>
      <c r="D26" s="22" t="s">
        <v>30</v>
      </c>
      <c r="E26" s="22" t="s">
        <v>34</v>
      </c>
      <c r="F26" s="22" t="s">
        <v>21</v>
      </c>
      <c r="G26" s="31">
        <v>6517.3</v>
      </c>
      <c r="H26" s="23">
        <v>6417.2</v>
      </c>
      <c r="I26" s="23">
        <v>98.5</v>
      </c>
    </row>
    <row r="27" spans="1:9" ht="24">
      <c r="A27" s="18" t="s">
        <v>35</v>
      </c>
      <c r="B27" s="18"/>
      <c r="C27" s="19" t="s">
        <v>13</v>
      </c>
      <c r="D27" s="19" t="s">
        <v>30</v>
      </c>
      <c r="E27" s="19" t="s">
        <v>36</v>
      </c>
      <c r="F27" s="19"/>
      <c r="G27" s="29">
        <f>SUM(G28)</f>
        <v>35</v>
      </c>
      <c r="H27" s="34">
        <v>34.1</v>
      </c>
      <c r="I27" s="34">
        <v>97.4</v>
      </c>
    </row>
    <row r="28" spans="1:9" s="35" customFormat="1" ht="24">
      <c r="A28" s="18" t="s">
        <v>37</v>
      </c>
      <c r="B28" s="18"/>
      <c r="C28" s="19" t="s">
        <v>13</v>
      </c>
      <c r="D28" s="19" t="s">
        <v>30</v>
      </c>
      <c r="E28" s="19" t="s">
        <v>38</v>
      </c>
      <c r="F28" s="19"/>
      <c r="G28" s="29">
        <f>SUM(G29)</f>
        <v>35</v>
      </c>
      <c r="H28" s="20">
        <v>34.1</v>
      </c>
      <c r="I28" s="20">
        <v>97.4</v>
      </c>
    </row>
    <row r="29" spans="1:9" s="35" customFormat="1" ht="24">
      <c r="A29" s="21" t="s">
        <v>20</v>
      </c>
      <c r="B29" s="21"/>
      <c r="C29" s="22" t="s">
        <v>13</v>
      </c>
      <c r="D29" s="22" t="s">
        <v>30</v>
      </c>
      <c r="E29" s="22" t="s">
        <v>38</v>
      </c>
      <c r="F29" s="22" t="s">
        <v>21</v>
      </c>
      <c r="G29" s="31">
        <v>35</v>
      </c>
      <c r="H29" s="23">
        <v>34.1</v>
      </c>
      <c r="I29" s="23">
        <v>97.4</v>
      </c>
    </row>
    <row r="30" spans="1:9" s="36" customFormat="1" ht="24">
      <c r="A30" s="14" t="s">
        <v>39</v>
      </c>
      <c r="B30" s="14"/>
      <c r="C30" s="15" t="s">
        <v>13</v>
      </c>
      <c r="D30" s="15" t="s">
        <v>40</v>
      </c>
      <c r="E30" s="15"/>
      <c r="F30" s="15"/>
      <c r="G30" s="16">
        <f>SUM(G31)</f>
        <v>50</v>
      </c>
      <c r="H30" s="16">
        <v>0</v>
      </c>
      <c r="I30" s="16">
        <v>0</v>
      </c>
    </row>
    <row r="31" spans="1:9" s="35" customFormat="1" ht="12.75">
      <c r="A31" s="18" t="s">
        <v>41</v>
      </c>
      <c r="B31" s="18"/>
      <c r="C31" s="19" t="s">
        <v>13</v>
      </c>
      <c r="D31" s="19" t="s">
        <v>40</v>
      </c>
      <c r="E31" s="19" t="s">
        <v>42</v>
      </c>
      <c r="F31" s="19"/>
      <c r="G31" s="20">
        <f>SUM(G32)</f>
        <v>50</v>
      </c>
      <c r="H31" s="20">
        <v>0</v>
      </c>
      <c r="I31" s="20">
        <v>0</v>
      </c>
    </row>
    <row r="32" spans="1:9" s="35" customFormat="1" ht="12.75">
      <c r="A32" s="18" t="s">
        <v>43</v>
      </c>
      <c r="B32" s="18"/>
      <c r="C32" s="19" t="s">
        <v>13</v>
      </c>
      <c r="D32" s="19" t="s">
        <v>40</v>
      </c>
      <c r="E32" s="19" t="s">
        <v>44</v>
      </c>
      <c r="F32" s="19"/>
      <c r="G32" s="20">
        <f>SUM(G33)</f>
        <v>50</v>
      </c>
      <c r="H32" s="20">
        <v>0</v>
      </c>
      <c r="I32" s="20">
        <v>0</v>
      </c>
    </row>
    <row r="33" spans="1:9" s="35" customFormat="1" ht="12.75">
      <c r="A33" s="21" t="s">
        <v>45</v>
      </c>
      <c r="B33" s="21"/>
      <c r="C33" s="22" t="s">
        <v>13</v>
      </c>
      <c r="D33" s="22" t="s">
        <v>40</v>
      </c>
      <c r="E33" s="22" t="s">
        <v>44</v>
      </c>
      <c r="F33" s="22" t="s">
        <v>46</v>
      </c>
      <c r="G33" s="23">
        <v>50</v>
      </c>
      <c r="H33" s="23">
        <v>0</v>
      </c>
      <c r="I33" s="23">
        <v>0</v>
      </c>
    </row>
    <row r="34" spans="1:9" s="35" customFormat="1" ht="12.75">
      <c r="A34" s="37" t="s">
        <v>47</v>
      </c>
      <c r="B34" s="37"/>
      <c r="C34" s="38" t="s">
        <v>13</v>
      </c>
      <c r="D34" s="38" t="s">
        <v>48</v>
      </c>
      <c r="E34" s="38"/>
      <c r="F34" s="38"/>
      <c r="G34" s="39">
        <f>SUM(G35)+G39</f>
        <v>22</v>
      </c>
      <c r="H34" s="39">
        <f>H38+H42</f>
        <v>19.5</v>
      </c>
      <c r="I34" s="39">
        <v>97.5</v>
      </c>
    </row>
    <row r="35" spans="1:9" s="35" customFormat="1" ht="24">
      <c r="A35" s="40" t="s">
        <v>49</v>
      </c>
      <c r="B35" s="40"/>
      <c r="C35" s="32" t="s">
        <v>13</v>
      </c>
      <c r="D35" s="32" t="s">
        <v>48</v>
      </c>
      <c r="E35" s="32" t="s">
        <v>50</v>
      </c>
      <c r="F35" s="32"/>
      <c r="G35" s="20">
        <f>G36</f>
        <v>20</v>
      </c>
      <c r="H35" s="34">
        <v>17.6</v>
      </c>
      <c r="I35" s="34">
        <v>88</v>
      </c>
    </row>
    <row r="36" spans="1:9" s="42" customFormat="1" ht="36">
      <c r="A36" s="40" t="s">
        <v>51</v>
      </c>
      <c r="B36" s="40"/>
      <c r="C36" s="32" t="s">
        <v>13</v>
      </c>
      <c r="D36" s="32" t="s">
        <v>48</v>
      </c>
      <c r="E36" s="32" t="s">
        <v>52</v>
      </c>
      <c r="F36" s="32"/>
      <c r="G36" s="20">
        <f>SUM(G37)</f>
        <v>20</v>
      </c>
      <c r="H36" s="41">
        <v>17.6</v>
      </c>
      <c r="I36" s="20">
        <v>88</v>
      </c>
    </row>
    <row r="37" spans="1:9" s="35" customFormat="1" ht="24">
      <c r="A37" s="40" t="s">
        <v>53</v>
      </c>
      <c r="B37" s="40"/>
      <c r="C37" s="32" t="s">
        <v>13</v>
      </c>
      <c r="D37" s="32" t="s">
        <v>48</v>
      </c>
      <c r="E37" s="32" t="s">
        <v>54</v>
      </c>
      <c r="F37" s="32"/>
      <c r="G37" s="20">
        <f>SUM(G38)</f>
        <v>20</v>
      </c>
      <c r="H37" s="41">
        <v>17.6</v>
      </c>
      <c r="I37" s="20">
        <v>88</v>
      </c>
    </row>
    <row r="38" spans="1:9" s="35" customFormat="1" ht="24">
      <c r="A38" s="21" t="s">
        <v>20</v>
      </c>
      <c r="B38" s="21"/>
      <c r="C38" s="22" t="s">
        <v>13</v>
      </c>
      <c r="D38" s="22" t="s">
        <v>48</v>
      </c>
      <c r="E38" s="22" t="s">
        <v>54</v>
      </c>
      <c r="F38" s="22" t="s">
        <v>21</v>
      </c>
      <c r="G38" s="23">
        <v>20</v>
      </c>
      <c r="H38" s="43">
        <v>17.6</v>
      </c>
      <c r="I38" s="23">
        <v>88</v>
      </c>
    </row>
    <row r="39" spans="1:9" s="35" customFormat="1" ht="24">
      <c r="A39" s="18" t="s">
        <v>55</v>
      </c>
      <c r="B39" s="21"/>
      <c r="C39" s="19" t="s">
        <v>13</v>
      </c>
      <c r="D39" s="19" t="s">
        <v>48</v>
      </c>
      <c r="E39" s="19" t="s">
        <v>56</v>
      </c>
      <c r="F39" s="22"/>
      <c r="G39" s="20">
        <f>SUM(G40)</f>
        <v>2</v>
      </c>
      <c r="H39" s="41">
        <v>1.9</v>
      </c>
      <c r="I39" s="20">
        <v>95</v>
      </c>
    </row>
    <row r="40" spans="1:9" s="35" customFormat="1" ht="12.75">
      <c r="A40" s="18" t="s">
        <v>57</v>
      </c>
      <c r="B40" s="18"/>
      <c r="C40" s="19" t="s">
        <v>13</v>
      </c>
      <c r="D40" s="19" t="s">
        <v>48</v>
      </c>
      <c r="E40" s="19" t="s">
        <v>58</v>
      </c>
      <c r="F40" s="19"/>
      <c r="G40" s="20">
        <f>SUM(G41)</f>
        <v>2</v>
      </c>
      <c r="H40" s="44">
        <v>1.9</v>
      </c>
      <c r="I40" s="34">
        <v>95</v>
      </c>
    </row>
    <row r="41" spans="1:9" s="35" customFormat="1" ht="12.75">
      <c r="A41" s="45" t="s">
        <v>59</v>
      </c>
      <c r="B41" s="45"/>
      <c r="C41" s="46" t="s">
        <v>13</v>
      </c>
      <c r="D41" s="46" t="s">
        <v>48</v>
      </c>
      <c r="E41" s="46" t="s">
        <v>60</v>
      </c>
      <c r="F41" s="46"/>
      <c r="G41" s="47">
        <f>SUM(G42)</f>
        <v>2</v>
      </c>
      <c r="H41" s="41">
        <v>1.9</v>
      </c>
      <c r="I41" s="20">
        <v>95</v>
      </c>
    </row>
    <row r="42" spans="1:9" s="35" customFormat="1" ht="24">
      <c r="A42" s="21" t="s">
        <v>20</v>
      </c>
      <c r="B42" s="21"/>
      <c r="C42" s="22" t="s">
        <v>13</v>
      </c>
      <c r="D42" s="22" t="s">
        <v>48</v>
      </c>
      <c r="E42" s="22" t="s">
        <v>60</v>
      </c>
      <c r="F42" s="22" t="s">
        <v>21</v>
      </c>
      <c r="G42" s="23">
        <v>2</v>
      </c>
      <c r="H42" s="43">
        <v>1.9</v>
      </c>
      <c r="I42" s="23">
        <v>95</v>
      </c>
    </row>
    <row r="43" spans="1:9" s="35" customFormat="1" ht="12.75">
      <c r="A43" s="21"/>
      <c r="B43" s="21"/>
      <c r="C43" s="22"/>
      <c r="D43" s="22"/>
      <c r="E43" s="22"/>
      <c r="F43" s="22"/>
      <c r="G43" s="23"/>
      <c r="H43" s="41"/>
      <c r="I43" s="41"/>
    </row>
    <row r="44" spans="1:9" s="35" customFormat="1" ht="12.75">
      <c r="A44" s="48" t="s">
        <v>61</v>
      </c>
      <c r="B44" s="48"/>
      <c r="C44" s="10" t="s">
        <v>15</v>
      </c>
      <c r="D44" s="10"/>
      <c r="E44" s="10"/>
      <c r="F44" s="10"/>
      <c r="G44" s="11">
        <f>SUM(G45)</f>
        <v>185</v>
      </c>
      <c r="H44" s="49">
        <v>152.3</v>
      </c>
      <c r="I44" s="49">
        <v>82.3</v>
      </c>
    </row>
    <row r="45" spans="1:9" s="35" customFormat="1" ht="12.75">
      <c r="A45" s="50" t="s">
        <v>62</v>
      </c>
      <c r="B45" s="50"/>
      <c r="C45" s="15" t="s">
        <v>15</v>
      </c>
      <c r="D45" s="15" t="s">
        <v>24</v>
      </c>
      <c r="E45" s="15"/>
      <c r="F45" s="15"/>
      <c r="G45" s="16">
        <f>SUM(G46)</f>
        <v>185</v>
      </c>
      <c r="H45" s="50">
        <v>152.3</v>
      </c>
      <c r="I45" s="50">
        <v>82.3</v>
      </c>
    </row>
    <row r="46" spans="1:9" s="35" customFormat="1" ht="24">
      <c r="A46" s="18" t="s">
        <v>63</v>
      </c>
      <c r="B46" s="18"/>
      <c r="C46" s="19" t="s">
        <v>15</v>
      </c>
      <c r="D46" s="19" t="s">
        <v>24</v>
      </c>
      <c r="E46" s="19" t="s">
        <v>64</v>
      </c>
      <c r="F46" s="19"/>
      <c r="G46" s="20">
        <f>SUM(G47)</f>
        <v>185</v>
      </c>
      <c r="H46" s="44">
        <v>152.3</v>
      </c>
      <c r="I46" s="44">
        <v>82.3</v>
      </c>
    </row>
    <row r="47" spans="1:9" s="35" customFormat="1" ht="24">
      <c r="A47" s="18" t="s">
        <v>65</v>
      </c>
      <c r="B47" s="18"/>
      <c r="C47" s="19" t="s">
        <v>15</v>
      </c>
      <c r="D47" s="19" t="s">
        <v>24</v>
      </c>
      <c r="E47" s="19" t="s">
        <v>66</v>
      </c>
      <c r="F47" s="19"/>
      <c r="G47" s="20">
        <f>SUM(G48)</f>
        <v>185</v>
      </c>
      <c r="H47" s="41">
        <v>152.3</v>
      </c>
      <c r="I47" s="41">
        <v>82.3</v>
      </c>
    </row>
    <row r="48" spans="1:9" s="35" customFormat="1" ht="24">
      <c r="A48" s="21" t="s">
        <v>20</v>
      </c>
      <c r="B48" s="21"/>
      <c r="C48" s="22" t="s">
        <v>15</v>
      </c>
      <c r="D48" s="22" t="s">
        <v>24</v>
      </c>
      <c r="E48" s="22" t="s">
        <v>66</v>
      </c>
      <c r="F48" s="22" t="s">
        <v>21</v>
      </c>
      <c r="G48" s="23">
        <v>185</v>
      </c>
      <c r="H48" s="43">
        <v>152.3</v>
      </c>
      <c r="I48" s="43">
        <v>82.3</v>
      </c>
    </row>
    <row r="49" spans="1:9" s="35" customFormat="1" ht="12.75">
      <c r="A49" s="51"/>
      <c r="B49" s="51"/>
      <c r="C49" s="22"/>
      <c r="D49" s="22"/>
      <c r="E49" s="22"/>
      <c r="F49" s="22"/>
      <c r="G49" s="23"/>
      <c r="H49" s="23"/>
      <c r="I49" s="23"/>
    </row>
    <row r="50" spans="1:9" ht="24">
      <c r="A50" s="9" t="s">
        <v>67</v>
      </c>
      <c r="B50" s="9"/>
      <c r="C50" s="10" t="s">
        <v>24</v>
      </c>
      <c r="D50" s="10"/>
      <c r="E50" s="10"/>
      <c r="F50" s="10"/>
      <c r="G50" s="11">
        <f>SUM(G51,G60)</f>
        <v>139</v>
      </c>
      <c r="H50" s="11">
        <f>H51+H60</f>
        <v>64.9</v>
      </c>
      <c r="I50" s="48">
        <v>46.7</v>
      </c>
    </row>
    <row r="51" spans="1:9" ht="36">
      <c r="A51" s="14" t="s">
        <v>68</v>
      </c>
      <c r="B51" s="14"/>
      <c r="C51" s="52" t="s">
        <v>24</v>
      </c>
      <c r="D51" s="52" t="s">
        <v>69</v>
      </c>
      <c r="E51" s="52"/>
      <c r="F51" s="52"/>
      <c r="G51" s="53">
        <f>SUM(G52,G58)</f>
        <v>70</v>
      </c>
      <c r="H51" s="16">
        <f>H52+H57</f>
        <v>33.900000000000006</v>
      </c>
      <c r="I51" s="50">
        <v>48.5</v>
      </c>
    </row>
    <row r="52" spans="1:9" s="30" customFormat="1" ht="36">
      <c r="A52" s="18" t="s">
        <v>70</v>
      </c>
      <c r="B52" s="18"/>
      <c r="C52" s="54" t="s">
        <v>24</v>
      </c>
      <c r="D52" s="54" t="s">
        <v>69</v>
      </c>
      <c r="E52" s="54" t="s">
        <v>71</v>
      </c>
      <c r="F52" s="54"/>
      <c r="G52" s="55">
        <f>G54+G56</f>
        <v>49</v>
      </c>
      <c r="H52" s="41">
        <f>H54+H56</f>
        <v>31.400000000000002</v>
      </c>
      <c r="I52" s="41">
        <v>64.3</v>
      </c>
    </row>
    <row r="53" spans="1:9" s="30" customFormat="1" ht="36">
      <c r="A53" s="18" t="s">
        <v>72</v>
      </c>
      <c r="B53" s="18"/>
      <c r="C53" s="54" t="s">
        <v>24</v>
      </c>
      <c r="D53" s="54" t="s">
        <v>69</v>
      </c>
      <c r="E53" s="54" t="s">
        <v>73</v>
      </c>
      <c r="F53" s="54"/>
      <c r="G53" s="55">
        <f>G54</f>
        <v>25</v>
      </c>
      <c r="H53" s="41">
        <v>22.6</v>
      </c>
      <c r="I53" s="41">
        <v>90.4</v>
      </c>
    </row>
    <row r="54" spans="1:9" s="35" customFormat="1" ht="24">
      <c r="A54" s="21" t="s">
        <v>20</v>
      </c>
      <c r="B54" s="21"/>
      <c r="C54" s="56" t="s">
        <v>24</v>
      </c>
      <c r="D54" s="56" t="s">
        <v>69</v>
      </c>
      <c r="E54" s="56" t="s">
        <v>73</v>
      </c>
      <c r="F54" s="56" t="s">
        <v>21</v>
      </c>
      <c r="G54" s="57">
        <v>25</v>
      </c>
      <c r="H54" s="43">
        <v>22.6</v>
      </c>
      <c r="I54" s="43">
        <v>90.4</v>
      </c>
    </row>
    <row r="55" spans="1:9" s="30" customFormat="1" ht="36">
      <c r="A55" s="18" t="s">
        <v>74</v>
      </c>
      <c r="B55" s="18"/>
      <c r="C55" s="54" t="s">
        <v>24</v>
      </c>
      <c r="D55" s="54" t="s">
        <v>69</v>
      </c>
      <c r="E55" s="54" t="s">
        <v>75</v>
      </c>
      <c r="F55" s="54"/>
      <c r="G55" s="55">
        <f>SUM(G56)</f>
        <v>24</v>
      </c>
      <c r="H55" s="41">
        <v>8.8</v>
      </c>
      <c r="I55" s="41">
        <v>36.7</v>
      </c>
    </row>
    <row r="56" spans="1:9" s="42" customFormat="1" ht="24">
      <c r="A56" s="21" t="s">
        <v>20</v>
      </c>
      <c r="B56" s="21"/>
      <c r="C56" s="56" t="s">
        <v>24</v>
      </c>
      <c r="D56" s="56" t="s">
        <v>69</v>
      </c>
      <c r="E56" s="56" t="s">
        <v>75</v>
      </c>
      <c r="F56" s="56" t="s">
        <v>21</v>
      </c>
      <c r="G56" s="57">
        <v>24</v>
      </c>
      <c r="H56" s="43">
        <v>8.8</v>
      </c>
      <c r="I56" s="43">
        <v>36.7</v>
      </c>
    </row>
    <row r="57" spans="1:9" ht="24">
      <c r="A57" s="18" t="s">
        <v>76</v>
      </c>
      <c r="B57" s="21"/>
      <c r="C57" s="54" t="s">
        <v>24</v>
      </c>
      <c r="D57" s="54" t="s">
        <v>69</v>
      </c>
      <c r="E57" s="54" t="s">
        <v>77</v>
      </c>
      <c r="F57" s="54"/>
      <c r="G57" s="55">
        <f>SUM(G58)</f>
        <v>21</v>
      </c>
      <c r="H57" s="50">
        <v>2.5</v>
      </c>
      <c r="I57" s="50">
        <v>11.9</v>
      </c>
    </row>
    <row r="58" spans="1:9" s="35" customFormat="1" ht="24">
      <c r="A58" s="18" t="s">
        <v>78</v>
      </c>
      <c r="B58" s="18"/>
      <c r="C58" s="54" t="s">
        <v>24</v>
      </c>
      <c r="D58" s="54" t="s">
        <v>69</v>
      </c>
      <c r="E58" s="54" t="s">
        <v>79</v>
      </c>
      <c r="F58" s="54"/>
      <c r="G58" s="55">
        <f>SUM(G59)</f>
        <v>21</v>
      </c>
      <c r="H58" s="41">
        <v>2.5</v>
      </c>
      <c r="I58" s="41">
        <v>11.9</v>
      </c>
    </row>
    <row r="59" spans="1:9" s="30" customFormat="1" ht="24">
      <c r="A59" s="21" t="s">
        <v>20</v>
      </c>
      <c r="B59" s="21"/>
      <c r="C59" s="56" t="s">
        <v>24</v>
      </c>
      <c r="D59" s="56" t="s">
        <v>69</v>
      </c>
      <c r="E59" s="56" t="s">
        <v>79</v>
      </c>
      <c r="F59" s="56" t="s">
        <v>21</v>
      </c>
      <c r="G59" s="57">
        <v>21</v>
      </c>
      <c r="H59" s="43">
        <v>2.5</v>
      </c>
      <c r="I59" s="43">
        <v>11.9</v>
      </c>
    </row>
    <row r="60" spans="1:9" s="30" customFormat="1" ht="36">
      <c r="A60" s="14" t="s">
        <v>80</v>
      </c>
      <c r="B60" s="14"/>
      <c r="C60" s="52" t="s">
        <v>24</v>
      </c>
      <c r="D60" s="52" t="s">
        <v>48</v>
      </c>
      <c r="E60" s="52"/>
      <c r="F60" s="52"/>
      <c r="G60" s="53">
        <f>SUM(G61)</f>
        <v>69</v>
      </c>
      <c r="H60" s="39">
        <v>31</v>
      </c>
      <c r="I60" s="58">
        <v>44.9</v>
      </c>
    </row>
    <row r="61" spans="1:9" s="30" customFormat="1" ht="24" customHeight="1">
      <c r="A61" s="18" t="s">
        <v>81</v>
      </c>
      <c r="B61" s="18"/>
      <c r="C61" s="54" t="s">
        <v>24</v>
      </c>
      <c r="D61" s="54" t="s">
        <v>48</v>
      </c>
      <c r="E61" s="54" t="s">
        <v>82</v>
      </c>
      <c r="F61" s="54"/>
      <c r="G61" s="55">
        <f>SUM(G62+G64)</f>
        <v>69</v>
      </c>
      <c r="H61" s="20">
        <f>H63+H65</f>
        <v>31</v>
      </c>
      <c r="I61" s="41">
        <v>44.9</v>
      </c>
    </row>
    <row r="62" spans="1:9" s="30" customFormat="1" ht="12.75" customHeight="1">
      <c r="A62" s="18" t="s">
        <v>83</v>
      </c>
      <c r="B62" s="18"/>
      <c r="C62" s="19" t="s">
        <v>24</v>
      </c>
      <c r="D62" s="19" t="s">
        <v>48</v>
      </c>
      <c r="E62" s="54" t="s">
        <v>84</v>
      </c>
      <c r="F62" s="54"/>
      <c r="G62" s="20">
        <f>SUM(G63)</f>
        <v>42</v>
      </c>
      <c r="H62" s="20">
        <v>31</v>
      </c>
      <c r="I62" s="41">
        <v>73.8</v>
      </c>
    </row>
    <row r="63" spans="1:9" s="30" customFormat="1" ht="24" customHeight="1">
      <c r="A63" s="21" t="s">
        <v>20</v>
      </c>
      <c r="B63" s="21"/>
      <c r="C63" s="22" t="s">
        <v>24</v>
      </c>
      <c r="D63" s="22" t="s">
        <v>48</v>
      </c>
      <c r="E63" s="56" t="s">
        <v>84</v>
      </c>
      <c r="F63" s="56" t="s">
        <v>21</v>
      </c>
      <c r="G63" s="23">
        <v>42</v>
      </c>
      <c r="H63" s="23">
        <v>31</v>
      </c>
      <c r="I63" s="43">
        <v>73.8</v>
      </c>
    </row>
    <row r="64" spans="1:9" s="35" customFormat="1" ht="36">
      <c r="A64" s="18" t="s">
        <v>85</v>
      </c>
      <c r="B64" s="21"/>
      <c r="C64" s="54" t="s">
        <v>24</v>
      </c>
      <c r="D64" s="54" t="s">
        <v>48</v>
      </c>
      <c r="E64" s="54" t="s">
        <v>86</v>
      </c>
      <c r="F64" s="56"/>
      <c r="G64" s="34">
        <f>SUM(G65)</f>
        <v>27</v>
      </c>
      <c r="H64" s="34">
        <v>0</v>
      </c>
      <c r="I64" s="44">
        <v>0</v>
      </c>
    </row>
    <row r="65" spans="1:9" s="35" customFormat="1" ht="24">
      <c r="A65" s="21" t="s">
        <v>20</v>
      </c>
      <c r="B65" s="21"/>
      <c r="C65" s="22" t="s">
        <v>24</v>
      </c>
      <c r="D65" s="22" t="s">
        <v>48</v>
      </c>
      <c r="E65" s="56" t="s">
        <v>86</v>
      </c>
      <c r="F65" s="56" t="s">
        <v>21</v>
      </c>
      <c r="G65" s="23">
        <v>27</v>
      </c>
      <c r="H65" s="23">
        <v>0</v>
      </c>
      <c r="I65" s="43">
        <v>0</v>
      </c>
    </row>
    <row r="66" spans="1:9" ht="12.75">
      <c r="A66" s="21"/>
      <c r="B66" s="21"/>
      <c r="C66" s="22"/>
      <c r="D66" s="22"/>
      <c r="E66" s="56"/>
      <c r="F66" s="56"/>
      <c r="G66" s="23"/>
      <c r="H66" s="16"/>
      <c r="I66" s="16"/>
    </row>
    <row r="67" spans="1:9" ht="12.75">
      <c r="A67" s="9" t="s">
        <v>87</v>
      </c>
      <c r="B67" s="9"/>
      <c r="C67" s="10" t="s">
        <v>30</v>
      </c>
      <c r="D67" s="10"/>
      <c r="E67" s="10"/>
      <c r="F67" s="10"/>
      <c r="G67" s="11">
        <f>G68</f>
        <v>371</v>
      </c>
      <c r="H67" s="11">
        <v>350</v>
      </c>
      <c r="I67" s="11">
        <v>94.3</v>
      </c>
    </row>
    <row r="68" spans="1:9" s="30" customFormat="1" ht="24">
      <c r="A68" s="14" t="s">
        <v>88</v>
      </c>
      <c r="B68" s="21"/>
      <c r="C68" s="38" t="s">
        <v>30</v>
      </c>
      <c r="D68" s="38" t="s">
        <v>89</v>
      </c>
      <c r="E68" s="22"/>
      <c r="F68" s="22"/>
      <c r="G68" s="39">
        <f>G69</f>
        <v>371</v>
      </c>
      <c r="H68" s="16">
        <v>350</v>
      </c>
      <c r="I68" s="16">
        <v>94.3</v>
      </c>
    </row>
    <row r="69" spans="1:9" s="35" customFormat="1" ht="24">
      <c r="A69" s="18" t="s">
        <v>90</v>
      </c>
      <c r="B69" s="59"/>
      <c r="C69" s="38" t="s">
        <v>30</v>
      </c>
      <c r="D69" s="38" t="s">
        <v>89</v>
      </c>
      <c r="E69" s="32" t="s">
        <v>91</v>
      </c>
      <c r="F69" s="60"/>
      <c r="G69" s="34">
        <f>G70</f>
        <v>371</v>
      </c>
      <c r="H69" s="34">
        <v>350</v>
      </c>
      <c r="I69" s="34">
        <v>94.3</v>
      </c>
    </row>
    <row r="70" spans="1:9" s="35" customFormat="1" ht="24">
      <c r="A70" s="18" t="s">
        <v>92</v>
      </c>
      <c r="B70" s="21"/>
      <c r="C70" s="32" t="s">
        <v>30</v>
      </c>
      <c r="D70" s="32" t="s">
        <v>89</v>
      </c>
      <c r="E70" s="32" t="s">
        <v>93</v>
      </c>
      <c r="F70" s="22"/>
      <c r="G70" s="34">
        <f>G71</f>
        <v>371</v>
      </c>
      <c r="H70" s="34">
        <v>350</v>
      </c>
      <c r="I70" s="34">
        <v>94.3</v>
      </c>
    </row>
    <row r="71" spans="1:9" s="35" customFormat="1" ht="24">
      <c r="A71" s="18" t="s">
        <v>92</v>
      </c>
      <c r="B71" s="21"/>
      <c r="C71" s="32" t="s">
        <v>30</v>
      </c>
      <c r="D71" s="32" t="s">
        <v>89</v>
      </c>
      <c r="E71" s="32" t="s">
        <v>94</v>
      </c>
      <c r="F71" s="22"/>
      <c r="G71" s="34">
        <f>G72</f>
        <v>371</v>
      </c>
      <c r="H71" s="20">
        <v>350</v>
      </c>
      <c r="I71" s="20">
        <v>94.3</v>
      </c>
    </row>
    <row r="72" spans="1:9" s="35" customFormat="1" ht="24">
      <c r="A72" s="21" t="s">
        <v>20</v>
      </c>
      <c r="B72" s="21"/>
      <c r="C72" s="22" t="s">
        <v>30</v>
      </c>
      <c r="D72" s="22" t="s">
        <v>89</v>
      </c>
      <c r="E72" s="56" t="s">
        <v>94</v>
      </c>
      <c r="F72" s="56" t="s">
        <v>21</v>
      </c>
      <c r="G72" s="23">
        <v>371</v>
      </c>
      <c r="H72" s="23">
        <v>350</v>
      </c>
      <c r="I72" s="23">
        <v>94.3</v>
      </c>
    </row>
    <row r="73" spans="1:9" s="35" customFormat="1" ht="12.75">
      <c r="A73" s="21"/>
      <c r="B73" s="21"/>
      <c r="C73" s="22"/>
      <c r="D73" s="22"/>
      <c r="E73" s="56"/>
      <c r="F73" s="56"/>
      <c r="G73" s="23"/>
      <c r="H73" s="20"/>
      <c r="I73" s="20"/>
    </row>
    <row r="74" spans="1:9" s="35" customFormat="1" ht="12.75">
      <c r="A74" s="48" t="s">
        <v>95</v>
      </c>
      <c r="B74" s="48"/>
      <c r="C74" s="10" t="s">
        <v>96</v>
      </c>
      <c r="D74" s="10"/>
      <c r="E74" s="10"/>
      <c r="F74" s="10"/>
      <c r="G74" s="11">
        <f>G75</f>
        <v>12469</v>
      </c>
      <c r="H74" s="11">
        <f>H75</f>
        <v>11113.5</v>
      </c>
      <c r="I74" s="11">
        <v>89.1</v>
      </c>
    </row>
    <row r="75" spans="1:9" s="35" customFormat="1" ht="12.75">
      <c r="A75" s="14" t="s">
        <v>97</v>
      </c>
      <c r="B75" s="14"/>
      <c r="C75" s="15" t="s">
        <v>96</v>
      </c>
      <c r="D75" s="15" t="s">
        <v>24</v>
      </c>
      <c r="E75" s="15"/>
      <c r="F75" s="15"/>
      <c r="G75" s="16">
        <f>SUM(G76)</f>
        <v>12469</v>
      </c>
      <c r="H75" s="39">
        <f>H76</f>
        <v>11113.5</v>
      </c>
      <c r="I75" s="39">
        <v>89.1</v>
      </c>
    </row>
    <row r="76" spans="1:9" s="35" customFormat="1" ht="12.75">
      <c r="A76" s="18" t="s">
        <v>97</v>
      </c>
      <c r="B76" s="18"/>
      <c r="C76" s="19" t="s">
        <v>96</v>
      </c>
      <c r="D76" s="19" t="s">
        <v>24</v>
      </c>
      <c r="E76" s="19" t="s">
        <v>98</v>
      </c>
      <c r="F76" s="19"/>
      <c r="G76" s="20">
        <f>G77+G79+G81+G83+G85</f>
        <v>12469</v>
      </c>
      <c r="H76" s="34">
        <f>H78+H80+H82+H84+H86</f>
        <v>11113.5</v>
      </c>
      <c r="I76" s="34">
        <v>89.1</v>
      </c>
    </row>
    <row r="77" spans="1:9" s="35" customFormat="1" ht="12.75">
      <c r="A77" s="18" t="s">
        <v>99</v>
      </c>
      <c r="B77" s="18"/>
      <c r="C77" s="19" t="s">
        <v>96</v>
      </c>
      <c r="D77" s="19" t="s">
        <v>24</v>
      </c>
      <c r="E77" s="19" t="s">
        <v>100</v>
      </c>
      <c r="F77" s="19"/>
      <c r="G77" s="20">
        <f>SUM(G78)</f>
        <v>2576</v>
      </c>
      <c r="H77" s="34">
        <v>2271.8</v>
      </c>
      <c r="I77" s="34">
        <v>88.2</v>
      </c>
    </row>
    <row r="78" spans="1:9" s="35" customFormat="1" ht="24">
      <c r="A78" s="21" t="s">
        <v>20</v>
      </c>
      <c r="B78" s="61"/>
      <c r="C78" s="22" t="s">
        <v>96</v>
      </c>
      <c r="D78" s="22" t="s">
        <v>24</v>
      </c>
      <c r="E78" s="22" t="s">
        <v>101</v>
      </c>
      <c r="F78" s="22" t="s">
        <v>21</v>
      </c>
      <c r="G78" s="23">
        <v>2576</v>
      </c>
      <c r="H78" s="23">
        <v>2271.8</v>
      </c>
      <c r="I78" s="23">
        <v>88.2</v>
      </c>
    </row>
    <row r="79" spans="1:9" s="35" customFormat="1" ht="12.75">
      <c r="A79" s="18" t="s">
        <v>102</v>
      </c>
      <c r="B79" s="18"/>
      <c r="C79" s="19" t="s">
        <v>96</v>
      </c>
      <c r="D79" s="19" t="s">
        <v>24</v>
      </c>
      <c r="E79" s="19" t="s">
        <v>103</v>
      </c>
      <c r="F79" s="19"/>
      <c r="G79" s="20">
        <f>SUM(G80)</f>
        <v>4600</v>
      </c>
      <c r="H79" s="34">
        <v>4081.9</v>
      </c>
      <c r="I79" s="34">
        <v>88.7</v>
      </c>
    </row>
    <row r="80" spans="1:9" s="36" customFormat="1" ht="24">
      <c r="A80" s="21" t="s">
        <v>20</v>
      </c>
      <c r="B80" s="61"/>
      <c r="C80" s="22" t="s">
        <v>96</v>
      </c>
      <c r="D80" s="22" t="s">
        <v>24</v>
      </c>
      <c r="E80" s="22" t="s">
        <v>104</v>
      </c>
      <c r="F80" s="22" t="s">
        <v>21</v>
      </c>
      <c r="G80" s="23">
        <v>4600</v>
      </c>
      <c r="H80" s="23">
        <v>4081.9</v>
      </c>
      <c r="I80" s="23">
        <v>88.7</v>
      </c>
    </row>
    <row r="81" spans="1:9" s="35" customFormat="1" ht="12.75">
      <c r="A81" s="18" t="s">
        <v>105</v>
      </c>
      <c r="B81" s="18"/>
      <c r="C81" s="19" t="s">
        <v>96</v>
      </c>
      <c r="D81" s="19" t="s">
        <v>24</v>
      </c>
      <c r="E81" s="19" t="s">
        <v>106</v>
      </c>
      <c r="F81" s="19"/>
      <c r="G81" s="20">
        <f>SUM(G82)</f>
        <v>290</v>
      </c>
      <c r="H81" s="34">
        <v>289.7</v>
      </c>
      <c r="I81" s="34">
        <v>99.8</v>
      </c>
    </row>
    <row r="82" spans="1:9" s="35" customFormat="1" ht="24">
      <c r="A82" s="21" t="s">
        <v>20</v>
      </c>
      <c r="B82" s="61"/>
      <c r="C82" s="22" t="s">
        <v>96</v>
      </c>
      <c r="D82" s="22" t="s">
        <v>24</v>
      </c>
      <c r="E82" s="22" t="s">
        <v>107</v>
      </c>
      <c r="F82" s="22" t="s">
        <v>21</v>
      </c>
      <c r="G82" s="23">
        <v>290</v>
      </c>
      <c r="H82" s="23">
        <v>289.7</v>
      </c>
      <c r="I82" s="23">
        <v>99.8</v>
      </c>
    </row>
    <row r="83" spans="1:9" s="35" customFormat="1" ht="12.75">
      <c r="A83" s="18" t="s">
        <v>108</v>
      </c>
      <c r="B83" s="18"/>
      <c r="C83" s="19" t="s">
        <v>96</v>
      </c>
      <c r="D83" s="19" t="s">
        <v>24</v>
      </c>
      <c r="E83" s="19" t="s">
        <v>109</v>
      </c>
      <c r="F83" s="19"/>
      <c r="G83" s="20">
        <f>SUM(G84)</f>
        <v>400</v>
      </c>
      <c r="H83" s="34">
        <v>133.5</v>
      </c>
      <c r="I83" s="34">
        <v>33.4</v>
      </c>
    </row>
    <row r="84" spans="1:9" s="35" customFormat="1" ht="24">
      <c r="A84" s="21" t="s">
        <v>20</v>
      </c>
      <c r="B84" s="61"/>
      <c r="C84" s="22" t="s">
        <v>96</v>
      </c>
      <c r="D84" s="22" t="s">
        <v>24</v>
      </c>
      <c r="E84" s="22" t="s">
        <v>110</v>
      </c>
      <c r="F84" s="22" t="s">
        <v>21</v>
      </c>
      <c r="G84" s="23">
        <v>400</v>
      </c>
      <c r="H84" s="23">
        <v>133.5</v>
      </c>
      <c r="I84" s="23">
        <v>33.4</v>
      </c>
    </row>
    <row r="85" spans="1:9" s="35" customFormat="1" ht="24">
      <c r="A85" s="18" t="s">
        <v>111</v>
      </c>
      <c r="B85" s="18"/>
      <c r="C85" s="19" t="s">
        <v>96</v>
      </c>
      <c r="D85" s="19" t="s">
        <v>24</v>
      </c>
      <c r="E85" s="19" t="s">
        <v>112</v>
      </c>
      <c r="F85" s="19"/>
      <c r="G85" s="20">
        <f>SUM(G86)</f>
        <v>4603</v>
      </c>
      <c r="H85" s="34">
        <v>4336.6</v>
      </c>
      <c r="I85" s="34">
        <v>94.2</v>
      </c>
    </row>
    <row r="86" spans="1:9" ht="24">
      <c r="A86" s="21" t="s">
        <v>20</v>
      </c>
      <c r="B86" s="61"/>
      <c r="C86" s="22" t="s">
        <v>96</v>
      </c>
      <c r="D86" s="22" t="s">
        <v>24</v>
      </c>
      <c r="E86" s="22" t="s">
        <v>113</v>
      </c>
      <c r="F86" s="22" t="s">
        <v>21</v>
      </c>
      <c r="G86" s="23">
        <v>4603</v>
      </c>
      <c r="H86" s="23">
        <v>4336.6</v>
      </c>
      <c r="I86" s="43">
        <v>94.2</v>
      </c>
    </row>
    <row r="87" spans="1:9" ht="12.75">
      <c r="A87" s="51"/>
      <c r="B87" s="51"/>
      <c r="C87" s="22"/>
      <c r="D87" s="22"/>
      <c r="E87" s="22"/>
      <c r="F87" s="22"/>
      <c r="G87" s="23"/>
      <c r="H87" s="62"/>
      <c r="I87" s="63"/>
    </row>
    <row r="88" spans="1:9" ht="12.75">
      <c r="A88" s="48" t="s">
        <v>114</v>
      </c>
      <c r="B88" s="48"/>
      <c r="C88" s="10" t="s">
        <v>115</v>
      </c>
      <c r="D88" s="10"/>
      <c r="E88" s="10"/>
      <c r="F88" s="10"/>
      <c r="G88" s="11">
        <f>SUM(G89)</f>
        <v>39</v>
      </c>
      <c r="H88" s="64">
        <v>0</v>
      </c>
      <c r="I88" s="11">
        <v>0</v>
      </c>
    </row>
    <row r="89" spans="1:9" ht="12.75">
      <c r="A89" s="50" t="s">
        <v>116</v>
      </c>
      <c r="B89" s="50"/>
      <c r="C89" s="15" t="s">
        <v>115</v>
      </c>
      <c r="D89" s="15" t="s">
        <v>115</v>
      </c>
      <c r="E89" s="15"/>
      <c r="F89" s="15"/>
      <c r="G89" s="16">
        <f>SUM(G90)</f>
        <v>39</v>
      </c>
      <c r="H89" s="16">
        <v>0</v>
      </c>
      <c r="I89" s="16">
        <v>0</v>
      </c>
    </row>
    <row r="90" spans="1:9" ht="24">
      <c r="A90" s="18" t="s">
        <v>117</v>
      </c>
      <c r="B90" s="18"/>
      <c r="C90" s="19" t="s">
        <v>115</v>
      </c>
      <c r="D90" s="19" t="s">
        <v>115</v>
      </c>
      <c r="E90" s="19" t="s">
        <v>118</v>
      </c>
      <c r="F90" s="19"/>
      <c r="G90" s="20">
        <f>SUM(G91)</f>
        <v>39</v>
      </c>
      <c r="H90" s="20">
        <v>0</v>
      </c>
      <c r="I90" s="20">
        <v>0</v>
      </c>
    </row>
    <row r="91" spans="1:9" ht="12.75">
      <c r="A91" s="18" t="s">
        <v>119</v>
      </c>
      <c r="B91" s="18"/>
      <c r="C91" s="19" t="s">
        <v>115</v>
      </c>
      <c r="D91" s="19" t="s">
        <v>115</v>
      </c>
      <c r="E91" s="19" t="s">
        <v>120</v>
      </c>
      <c r="F91" s="19"/>
      <c r="G91" s="20">
        <f>SUM(G92)</f>
        <v>39</v>
      </c>
      <c r="H91" s="20">
        <v>0</v>
      </c>
      <c r="I91" s="20">
        <v>0</v>
      </c>
    </row>
    <row r="92" spans="1:9" ht="24">
      <c r="A92" s="21" t="s">
        <v>20</v>
      </c>
      <c r="B92" s="21"/>
      <c r="C92" s="22" t="s">
        <v>115</v>
      </c>
      <c r="D92" s="22" t="s">
        <v>115</v>
      </c>
      <c r="E92" s="22" t="s">
        <v>120</v>
      </c>
      <c r="F92" s="22" t="s">
        <v>21</v>
      </c>
      <c r="G92" s="23">
        <v>39</v>
      </c>
      <c r="H92" s="23">
        <v>0</v>
      </c>
      <c r="I92" s="23">
        <v>0</v>
      </c>
    </row>
    <row r="93" spans="1:9" ht="12.75">
      <c r="A93" s="18"/>
      <c r="B93" s="18"/>
      <c r="C93" s="19"/>
      <c r="D93" s="19"/>
      <c r="E93" s="54"/>
      <c r="F93" s="54"/>
      <c r="G93" s="55"/>
      <c r="H93" s="65"/>
      <c r="I93" s="63"/>
    </row>
    <row r="94" spans="1:9" ht="24">
      <c r="A94" s="9" t="s">
        <v>121</v>
      </c>
      <c r="B94" s="9"/>
      <c r="C94" s="10" t="s">
        <v>122</v>
      </c>
      <c r="D94" s="10"/>
      <c r="E94" s="10"/>
      <c r="F94" s="10"/>
      <c r="G94" s="11">
        <f>G95+G99</f>
        <v>1282</v>
      </c>
      <c r="H94" s="11">
        <f>H95+H99</f>
        <v>1150.1</v>
      </c>
      <c r="I94" s="11">
        <v>90</v>
      </c>
    </row>
    <row r="95" spans="1:9" ht="12.75">
      <c r="A95" s="14" t="s">
        <v>123</v>
      </c>
      <c r="B95" s="14"/>
      <c r="C95" s="15" t="s">
        <v>122</v>
      </c>
      <c r="D95" s="15" t="s">
        <v>13</v>
      </c>
      <c r="E95" s="15"/>
      <c r="F95" s="15"/>
      <c r="G95" s="16">
        <f>SUM(G96)</f>
        <v>512</v>
      </c>
      <c r="H95" s="16">
        <v>404.2</v>
      </c>
      <c r="I95" s="50">
        <v>78.9</v>
      </c>
    </row>
    <row r="96" spans="1:9" ht="24">
      <c r="A96" s="18" t="s">
        <v>124</v>
      </c>
      <c r="B96" s="18"/>
      <c r="C96" s="19" t="s">
        <v>122</v>
      </c>
      <c r="D96" s="19" t="s">
        <v>13</v>
      </c>
      <c r="E96" s="19" t="s">
        <v>125</v>
      </c>
      <c r="F96" s="19"/>
      <c r="G96" s="20">
        <f>SUM(G97)</f>
        <v>512</v>
      </c>
      <c r="H96" s="20">
        <v>404.2</v>
      </c>
      <c r="I96" s="41">
        <v>78.9</v>
      </c>
    </row>
    <row r="97" spans="1:9" ht="24">
      <c r="A97" s="18" t="s">
        <v>126</v>
      </c>
      <c r="B97" s="18"/>
      <c r="C97" s="19" t="s">
        <v>122</v>
      </c>
      <c r="D97" s="19" t="s">
        <v>13</v>
      </c>
      <c r="E97" s="19" t="s">
        <v>127</v>
      </c>
      <c r="F97" s="19"/>
      <c r="G97" s="20">
        <f>SUM(G98)</f>
        <v>512</v>
      </c>
      <c r="H97" s="20">
        <v>404.2</v>
      </c>
      <c r="I97" s="41">
        <v>78.9</v>
      </c>
    </row>
    <row r="98" spans="1:9" ht="12.75">
      <c r="A98" s="21" t="s">
        <v>45</v>
      </c>
      <c r="B98" s="21"/>
      <c r="C98" s="22" t="s">
        <v>122</v>
      </c>
      <c r="D98" s="22" t="s">
        <v>13</v>
      </c>
      <c r="E98" s="22" t="s">
        <v>127</v>
      </c>
      <c r="F98" s="22" t="s">
        <v>46</v>
      </c>
      <c r="G98" s="23">
        <v>512</v>
      </c>
      <c r="H98" s="23">
        <v>404.2</v>
      </c>
      <c r="I98" s="43">
        <v>78.9</v>
      </c>
    </row>
    <row r="99" spans="1:9" ht="24">
      <c r="A99" s="14" t="s">
        <v>128</v>
      </c>
      <c r="B99" s="14"/>
      <c r="C99" s="15" t="s">
        <v>122</v>
      </c>
      <c r="D99" s="15" t="s">
        <v>129</v>
      </c>
      <c r="E99" s="15"/>
      <c r="F99" s="15"/>
      <c r="G99" s="16">
        <f>SUM(G101)</f>
        <v>770</v>
      </c>
      <c r="H99" s="50">
        <f>H100</f>
        <v>745.9</v>
      </c>
      <c r="I99" s="50">
        <v>96.9</v>
      </c>
    </row>
    <row r="100" spans="1:9" ht="24">
      <c r="A100" s="18" t="s">
        <v>130</v>
      </c>
      <c r="B100" s="18"/>
      <c r="C100" s="19" t="s">
        <v>122</v>
      </c>
      <c r="D100" s="19" t="s">
        <v>129</v>
      </c>
      <c r="E100" s="19" t="s">
        <v>127</v>
      </c>
      <c r="F100" s="19"/>
      <c r="G100" s="20">
        <f>SUM(G101)</f>
        <v>770</v>
      </c>
      <c r="H100" s="41">
        <v>745.9</v>
      </c>
      <c r="I100" s="41">
        <v>96.9</v>
      </c>
    </row>
    <row r="101" spans="1:9" ht="24">
      <c r="A101" s="21" t="s">
        <v>20</v>
      </c>
      <c r="B101" s="18"/>
      <c r="C101" s="22" t="s">
        <v>122</v>
      </c>
      <c r="D101" s="22" t="s">
        <v>129</v>
      </c>
      <c r="E101" s="22" t="s">
        <v>127</v>
      </c>
      <c r="F101" s="22" t="s">
        <v>21</v>
      </c>
      <c r="G101" s="23">
        <v>770</v>
      </c>
      <c r="H101" s="43">
        <v>745.9</v>
      </c>
      <c r="I101" s="43">
        <v>96.9</v>
      </c>
    </row>
    <row r="102" spans="1:9" ht="12.75">
      <c r="A102" s="21"/>
      <c r="B102" s="21"/>
      <c r="C102" s="22"/>
      <c r="D102" s="22"/>
      <c r="E102" s="56"/>
      <c r="F102" s="56"/>
      <c r="G102" s="57"/>
      <c r="H102" s="63"/>
      <c r="I102" s="63"/>
    </row>
    <row r="103" spans="1:9" ht="12.75">
      <c r="A103" s="9" t="s">
        <v>131</v>
      </c>
      <c r="B103" s="9"/>
      <c r="C103" s="10" t="s">
        <v>69</v>
      </c>
      <c r="D103" s="10"/>
      <c r="E103" s="10"/>
      <c r="F103" s="10"/>
      <c r="G103" s="64">
        <f>SUM(G104)</f>
        <v>22</v>
      </c>
      <c r="H103" s="48">
        <v>7.8</v>
      </c>
      <c r="I103" s="48">
        <v>34.5</v>
      </c>
    </row>
    <row r="104" spans="1:9" ht="12.75">
      <c r="A104" s="14" t="s">
        <v>132</v>
      </c>
      <c r="B104" s="14"/>
      <c r="C104" s="15" t="s">
        <v>69</v>
      </c>
      <c r="D104" s="15" t="s">
        <v>122</v>
      </c>
      <c r="E104" s="15"/>
      <c r="F104" s="15"/>
      <c r="G104" s="16">
        <f>SUM(G105)</f>
        <v>22</v>
      </c>
      <c r="H104" s="50">
        <v>7.8</v>
      </c>
      <c r="I104" s="50">
        <v>34.5</v>
      </c>
    </row>
    <row r="105" spans="1:9" ht="24">
      <c r="A105" s="18" t="s">
        <v>133</v>
      </c>
      <c r="B105" s="18"/>
      <c r="C105" s="19" t="s">
        <v>69</v>
      </c>
      <c r="D105" s="19" t="s">
        <v>122</v>
      </c>
      <c r="E105" s="19" t="s">
        <v>134</v>
      </c>
      <c r="F105" s="19"/>
      <c r="G105" s="20">
        <f>SUM(G106)</f>
        <v>22</v>
      </c>
      <c r="H105" s="41">
        <v>7.8</v>
      </c>
      <c r="I105" s="41">
        <v>34.5</v>
      </c>
    </row>
    <row r="106" spans="1:9" ht="24">
      <c r="A106" s="18" t="s">
        <v>135</v>
      </c>
      <c r="B106" s="18"/>
      <c r="C106" s="19" t="s">
        <v>69</v>
      </c>
      <c r="D106" s="19" t="s">
        <v>122</v>
      </c>
      <c r="E106" s="19" t="s">
        <v>136</v>
      </c>
      <c r="F106" s="19"/>
      <c r="G106" s="20">
        <v>22</v>
      </c>
      <c r="H106" s="41">
        <v>7.8</v>
      </c>
      <c r="I106" s="41">
        <v>34.5</v>
      </c>
    </row>
    <row r="107" spans="1:9" ht="24">
      <c r="A107" s="21" t="s">
        <v>20</v>
      </c>
      <c r="B107" s="21"/>
      <c r="C107" s="22" t="s">
        <v>69</v>
      </c>
      <c r="D107" s="22" t="s">
        <v>122</v>
      </c>
      <c r="E107" s="22" t="s">
        <v>136</v>
      </c>
      <c r="F107" s="22" t="s">
        <v>21</v>
      </c>
      <c r="G107" s="23">
        <v>22</v>
      </c>
      <c r="H107" s="43">
        <v>7.8</v>
      </c>
      <c r="I107" s="43">
        <v>34.5</v>
      </c>
    </row>
    <row r="108" spans="1:9" ht="12.75">
      <c r="A108" s="21"/>
      <c r="B108" s="21"/>
      <c r="C108" s="22"/>
      <c r="D108" s="22"/>
      <c r="E108" s="22"/>
      <c r="F108" s="22"/>
      <c r="G108" s="23"/>
      <c r="H108" s="63"/>
      <c r="I108" s="63"/>
    </row>
    <row r="109" spans="1:9" ht="12.75">
      <c r="A109" s="9" t="s">
        <v>137</v>
      </c>
      <c r="B109" s="21"/>
      <c r="C109" s="10" t="s">
        <v>40</v>
      </c>
      <c r="D109" s="22"/>
      <c r="E109" s="22"/>
      <c r="F109" s="22"/>
      <c r="G109" s="64">
        <f>G111+G113+G115+G117</f>
        <v>1517</v>
      </c>
      <c r="H109" s="48">
        <f>H110</f>
        <v>1513.2</v>
      </c>
      <c r="I109" s="48">
        <v>99.7</v>
      </c>
    </row>
    <row r="110" spans="1:9" ht="12.75">
      <c r="A110" s="14" t="s">
        <v>138</v>
      </c>
      <c r="B110" s="21"/>
      <c r="C110" s="15" t="s">
        <v>40</v>
      </c>
      <c r="D110" s="38" t="s">
        <v>30</v>
      </c>
      <c r="E110" s="22"/>
      <c r="F110" s="22"/>
      <c r="G110" s="17">
        <f>G112+G114+G116+G118</f>
        <v>1517</v>
      </c>
      <c r="H110" s="50">
        <f>H112+H114+H116+H118</f>
        <v>1513.2</v>
      </c>
      <c r="I110" s="50">
        <v>99.7</v>
      </c>
    </row>
    <row r="111" spans="1:9" ht="36">
      <c r="A111" s="40" t="s">
        <v>139</v>
      </c>
      <c r="B111" s="66" t="s">
        <v>140</v>
      </c>
      <c r="C111" s="32" t="s">
        <v>40</v>
      </c>
      <c r="D111" s="32" t="s">
        <v>30</v>
      </c>
      <c r="E111" s="32" t="s">
        <v>141</v>
      </c>
      <c r="F111" s="32"/>
      <c r="G111" s="34">
        <f>SUM(G112)</f>
        <v>1300</v>
      </c>
      <c r="H111" s="41">
        <v>1296.2</v>
      </c>
      <c r="I111" s="41">
        <v>99.7</v>
      </c>
    </row>
    <row r="112" spans="1:9" ht="12.75">
      <c r="A112" s="21" t="s">
        <v>138</v>
      </c>
      <c r="B112" s="21"/>
      <c r="C112" s="22" t="s">
        <v>40</v>
      </c>
      <c r="D112" s="22" t="s">
        <v>30</v>
      </c>
      <c r="E112" s="22" t="s">
        <v>141</v>
      </c>
      <c r="F112" s="22" t="s">
        <v>142</v>
      </c>
      <c r="G112" s="23">
        <v>1300</v>
      </c>
      <c r="H112" s="23">
        <v>1296.2</v>
      </c>
      <c r="I112" s="23">
        <v>99.7</v>
      </c>
    </row>
    <row r="113" spans="1:9" ht="48">
      <c r="A113" s="18" t="s">
        <v>143</v>
      </c>
      <c r="B113" s="21"/>
      <c r="C113" s="19" t="s">
        <v>40</v>
      </c>
      <c r="D113" s="19" t="s">
        <v>30</v>
      </c>
      <c r="E113" s="19" t="s">
        <v>144</v>
      </c>
      <c r="F113" s="19"/>
      <c r="G113" s="20">
        <f>SUM(G114)</f>
        <v>200</v>
      </c>
      <c r="H113" s="20">
        <v>200</v>
      </c>
      <c r="I113" s="20">
        <v>100</v>
      </c>
    </row>
    <row r="114" spans="1:9" ht="12.75">
      <c r="A114" s="21" t="s">
        <v>138</v>
      </c>
      <c r="B114" s="21"/>
      <c r="C114" s="22" t="s">
        <v>40</v>
      </c>
      <c r="D114" s="22" t="s">
        <v>30</v>
      </c>
      <c r="E114" s="22" t="s">
        <v>144</v>
      </c>
      <c r="F114" s="22" t="s">
        <v>142</v>
      </c>
      <c r="G114" s="23">
        <v>200</v>
      </c>
      <c r="H114" s="23">
        <v>200</v>
      </c>
      <c r="I114" s="23">
        <v>100</v>
      </c>
    </row>
    <row r="115" spans="1:9" ht="60">
      <c r="A115" s="18" t="s">
        <v>145</v>
      </c>
      <c r="B115" s="18"/>
      <c r="C115" s="19" t="s">
        <v>40</v>
      </c>
      <c r="D115" s="19" t="s">
        <v>30</v>
      </c>
      <c r="E115" s="19" t="s">
        <v>146</v>
      </c>
      <c r="F115" s="19"/>
      <c r="G115" s="20">
        <f>SUM(G116)</f>
        <v>16</v>
      </c>
      <c r="H115" s="34">
        <v>16</v>
      </c>
      <c r="I115" s="34">
        <v>100</v>
      </c>
    </row>
    <row r="116" spans="1:9" ht="12.75">
      <c r="A116" s="21" t="s">
        <v>138</v>
      </c>
      <c r="B116" s="21"/>
      <c r="C116" s="22" t="s">
        <v>40</v>
      </c>
      <c r="D116" s="22" t="s">
        <v>30</v>
      </c>
      <c r="E116" s="22" t="s">
        <v>146</v>
      </c>
      <c r="F116" s="22" t="s">
        <v>142</v>
      </c>
      <c r="G116" s="23">
        <v>16</v>
      </c>
      <c r="H116" s="23">
        <v>16</v>
      </c>
      <c r="I116" s="23">
        <v>100</v>
      </c>
    </row>
    <row r="117" spans="1:9" ht="60">
      <c r="A117" s="18" t="s">
        <v>147</v>
      </c>
      <c r="B117" s="21"/>
      <c r="C117" s="19" t="s">
        <v>40</v>
      </c>
      <c r="D117" s="19" t="s">
        <v>30</v>
      </c>
      <c r="E117" s="19" t="s">
        <v>148</v>
      </c>
      <c r="F117" s="19"/>
      <c r="G117" s="20">
        <f>SUM(G118)</f>
        <v>1</v>
      </c>
      <c r="H117" s="20">
        <v>1</v>
      </c>
      <c r="I117" s="20">
        <v>100</v>
      </c>
    </row>
    <row r="118" spans="1:9" ht="12.75">
      <c r="A118" s="21" t="s">
        <v>138</v>
      </c>
      <c r="B118" s="21"/>
      <c r="C118" s="22" t="s">
        <v>40</v>
      </c>
      <c r="D118" s="22" t="s">
        <v>30</v>
      </c>
      <c r="E118" s="22" t="s">
        <v>148</v>
      </c>
      <c r="F118" s="22" t="s">
        <v>142</v>
      </c>
      <c r="G118" s="23">
        <v>1</v>
      </c>
      <c r="H118" s="23">
        <v>1</v>
      </c>
      <c r="I118" s="23">
        <v>100</v>
      </c>
    </row>
    <row r="119" spans="1:9" ht="12.75">
      <c r="A119" s="67" t="s">
        <v>149</v>
      </c>
      <c r="B119" s="67"/>
      <c r="C119" s="68"/>
      <c r="D119" s="68"/>
      <c r="E119" s="68"/>
      <c r="F119" s="68"/>
      <c r="G119" s="69">
        <f>G9+G44+G50+G67+G74+G88+G94+G103+G109</f>
        <v>24143</v>
      </c>
      <c r="H119" s="69">
        <f>H9+H44+H50+H67+H74+H88+H94+H103+H109</f>
        <v>22263.699999999997</v>
      </c>
      <c r="I119" s="69">
        <v>92.2</v>
      </c>
    </row>
  </sheetData>
  <mergeCells count="5">
    <mergeCell ref="A6:I6"/>
    <mergeCell ref="C2:G2"/>
    <mergeCell ref="C3:I3"/>
    <mergeCell ref="C4:I4"/>
    <mergeCell ref="D5:G5"/>
  </mergeCells>
  <printOptions/>
  <pageMargins left="0.75" right="0.75" top="1" bottom="1" header="0.5118055555555555" footer="0.5"/>
  <pageSetup horizontalDpi="300" verticalDpi="300" orientation="portrait" paperSize="9" scale="95"/>
  <headerFooter alignWithMargins="0">
    <oddFooter>&amp;C &amp;P</oddFooter>
  </headerFooter>
</worksheet>
</file>

<file path=xl/worksheets/sheet3.xml><?xml version="1.0" encoding="utf-8"?>
<worksheet xmlns="http://schemas.openxmlformats.org/spreadsheetml/2006/main" xmlns:r="http://schemas.openxmlformats.org/officeDocument/2006/relationships">
  <dimension ref="A1:AC124"/>
  <sheetViews>
    <sheetView workbookViewId="0" topLeftCell="A1">
      <selection activeCell="A102" sqref="A102"/>
    </sheetView>
  </sheetViews>
  <sheetFormatPr defaultColWidth="9.00390625" defaultRowHeight="12.75"/>
  <cols>
    <col min="1" max="1" width="42.875" style="70" customWidth="1"/>
    <col min="2" max="2" width="4.375" style="71" customWidth="1"/>
    <col min="3" max="3" width="3.25390625" style="70" customWidth="1"/>
    <col min="4" max="4" width="3.125" style="70" customWidth="1"/>
    <col min="5" max="5" width="8.875" style="70" customWidth="1"/>
    <col min="6" max="6" width="4.00390625" style="70" customWidth="1"/>
    <col min="7" max="7" width="9.00390625" style="70" customWidth="1"/>
    <col min="8" max="8" width="8.875" style="70" customWidth="1"/>
    <col min="9" max="9" width="6.75390625" style="70" customWidth="1"/>
    <col min="10" max="10" width="13.75390625" style="70" customWidth="1"/>
    <col min="11" max="16384" width="9.125" style="70" customWidth="1"/>
  </cols>
  <sheetData>
    <row r="1" spans="1:9" ht="12.75" customHeight="1">
      <c r="A1" s="1"/>
      <c r="B1" s="1"/>
      <c r="C1" s="2"/>
      <c r="D1" s="2"/>
      <c r="E1" s="2"/>
      <c r="F1" s="2"/>
      <c r="G1" s="2"/>
      <c r="H1"/>
      <c r="I1"/>
    </row>
    <row r="2" spans="1:9" ht="15" customHeight="1">
      <c r="A2" s="1"/>
      <c r="B2" s="1"/>
      <c r="C2" s="150" t="s">
        <v>150</v>
      </c>
      <c r="D2" s="150"/>
      <c r="E2" s="150"/>
      <c r="F2" s="150"/>
      <c r="G2" s="150"/>
      <c r="H2" s="4"/>
      <c r="I2"/>
    </row>
    <row r="3" spans="1:29" ht="36.75" customHeight="1">
      <c r="A3" s="1"/>
      <c r="B3" s="1"/>
      <c r="C3" s="150" t="s">
        <v>151</v>
      </c>
      <c r="D3" s="150"/>
      <c r="E3" s="150"/>
      <c r="F3" s="150"/>
      <c r="G3" s="150"/>
      <c r="H3" s="150"/>
      <c r="I3" s="150"/>
      <c r="Q3" s="1"/>
      <c r="R3" s="1"/>
      <c r="S3" s="1"/>
      <c r="T3" s="1"/>
      <c r="U3" s="1"/>
      <c r="V3" s="1"/>
      <c r="W3" s="1"/>
      <c r="X3" s="1"/>
      <c r="Y3" s="1"/>
      <c r="Z3" s="1"/>
      <c r="AA3" s="1"/>
      <c r="AB3" s="1"/>
      <c r="AC3" s="1"/>
    </row>
    <row r="4" spans="1:29" ht="46.5" customHeight="1">
      <c r="A4" s="1"/>
      <c r="B4" s="1"/>
      <c r="C4" s="151" t="s">
        <v>2</v>
      </c>
      <c r="D4" s="151"/>
      <c r="E4" s="151"/>
      <c r="F4" s="151"/>
      <c r="G4" s="151"/>
      <c r="H4" s="151"/>
      <c r="I4" s="151"/>
      <c r="Q4" s="1"/>
      <c r="R4" s="1"/>
      <c r="S4" s="1"/>
      <c r="T4" s="1"/>
      <c r="U4" s="1"/>
      <c r="V4" s="1"/>
      <c r="W4" s="1"/>
      <c r="X4" s="1"/>
      <c r="Y4" s="1"/>
      <c r="Z4" s="1"/>
      <c r="AA4" s="1"/>
      <c r="AB4" s="1"/>
      <c r="AC4" s="1"/>
    </row>
    <row r="5" spans="1:9" ht="10.5" customHeight="1">
      <c r="A5" s="1"/>
      <c r="B5" s="1"/>
      <c r="C5" s="2"/>
      <c r="D5" s="152"/>
      <c r="E5" s="152"/>
      <c r="F5" s="152"/>
      <c r="G5" s="152"/>
      <c r="H5"/>
      <c r="I5"/>
    </row>
    <row r="6" spans="1:9" ht="45" customHeight="1">
      <c r="A6" s="149" t="s">
        <v>152</v>
      </c>
      <c r="B6" s="149"/>
      <c r="C6" s="149"/>
      <c r="D6" s="149"/>
      <c r="E6" s="149"/>
      <c r="F6" s="149"/>
      <c r="G6" s="149"/>
      <c r="H6" s="149"/>
      <c r="I6" s="149"/>
    </row>
    <row r="7" spans="1:9" ht="12.75">
      <c r="A7" s="1"/>
      <c r="B7" s="1"/>
      <c r="C7" s="2"/>
      <c r="D7" s="2"/>
      <c r="E7" s="2"/>
      <c r="F7" s="2"/>
      <c r="G7" s="1"/>
      <c r="H7"/>
      <c r="I7"/>
    </row>
    <row r="8" spans="1:9" s="74" customFormat="1" ht="67.5">
      <c r="A8" s="72" t="s">
        <v>153</v>
      </c>
      <c r="B8" s="7" t="s">
        <v>154</v>
      </c>
      <c r="C8" s="7" t="s">
        <v>5</v>
      </c>
      <c r="D8" s="7" t="s">
        <v>6</v>
      </c>
      <c r="E8" s="7" t="s">
        <v>7</v>
      </c>
      <c r="F8" s="7" t="s">
        <v>8</v>
      </c>
      <c r="G8" s="73" t="s">
        <v>155</v>
      </c>
      <c r="H8" s="8" t="s">
        <v>156</v>
      </c>
      <c r="I8" s="8" t="s">
        <v>11</v>
      </c>
    </row>
    <row r="9" spans="1:9" s="74" customFormat="1" ht="25.5">
      <c r="A9" s="75" t="s">
        <v>157</v>
      </c>
      <c r="B9" s="76" t="s">
        <v>140</v>
      </c>
      <c r="C9" s="77"/>
      <c r="D9" s="77"/>
      <c r="E9" s="77"/>
      <c r="F9" s="77"/>
      <c r="G9" s="78">
        <f>SUM(G10,G39,G45,G62,G69,G83,G89,G104,G100)</f>
        <v>23821</v>
      </c>
      <c r="H9" s="79">
        <f>H10+H39+H45+H62+H69+H83+H89+H98+H104</f>
        <v>21964.899999999998</v>
      </c>
      <c r="I9" s="80">
        <v>92.2</v>
      </c>
    </row>
    <row r="10" spans="1:9" s="74" customFormat="1" ht="12">
      <c r="A10" s="9" t="s">
        <v>12</v>
      </c>
      <c r="B10" s="81" t="s">
        <v>140</v>
      </c>
      <c r="C10" s="10" t="s">
        <v>13</v>
      </c>
      <c r="D10" s="10"/>
      <c r="E10" s="10"/>
      <c r="F10" s="10"/>
      <c r="G10" s="11">
        <f>G11+G15+G25+G29</f>
        <v>7797</v>
      </c>
      <c r="H10" s="82">
        <f>H11+H15+H25+H29</f>
        <v>7613.1</v>
      </c>
      <c r="I10" s="83">
        <v>97.6</v>
      </c>
    </row>
    <row r="11" spans="1:9" s="74" customFormat="1" ht="36">
      <c r="A11" s="14" t="s">
        <v>14</v>
      </c>
      <c r="B11" s="52" t="s">
        <v>140</v>
      </c>
      <c r="C11" s="15" t="s">
        <v>13</v>
      </c>
      <c r="D11" s="15" t="s">
        <v>15</v>
      </c>
      <c r="E11" s="15"/>
      <c r="F11" s="15"/>
      <c r="G11" s="16">
        <f>SUM(G12)</f>
        <v>842.7</v>
      </c>
      <c r="H11" s="17">
        <f>H12</f>
        <v>842.3</v>
      </c>
      <c r="I11" s="16">
        <v>100</v>
      </c>
    </row>
    <row r="12" spans="1:9" s="74" customFormat="1" ht="48">
      <c r="A12" s="18" t="s">
        <v>16</v>
      </c>
      <c r="B12" s="54" t="s">
        <v>140</v>
      </c>
      <c r="C12" s="19" t="s">
        <v>13</v>
      </c>
      <c r="D12" s="19" t="s">
        <v>15</v>
      </c>
      <c r="E12" s="19" t="s">
        <v>17</v>
      </c>
      <c r="F12" s="19"/>
      <c r="G12" s="20">
        <f>SUM(G13)</f>
        <v>842.7</v>
      </c>
      <c r="H12" s="20">
        <f>H13</f>
        <v>842.3</v>
      </c>
      <c r="I12" s="20">
        <v>100</v>
      </c>
    </row>
    <row r="13" spans="1:9" s="74" customFormat="1" ht="12">
      <c r="A13" s="18" t="s">
        <v>18</v>
      </c>
      <c r="B13" s="54" t="s">
        <v>140</v>
      </c>
      <c r="C13" s="19" t="s">
        <v>13</v>
      </c>
      <c r="D13" s="19" t="s">
        <v>15</v>
      </c>
      <c r="E13" s="19" t="s">
        <v>19</v>
      </c>
      <c r="F13" s="19"/>
      <c r="G13" s="20">
        <f>SUM(G14)</f>
        <v>842.7</v>
      </c>
      <c r="H13" s="20">
        <f>H14</f>
        <v>842.3</v>
      </c>
      <c r="I13" s="20">
        <v>100</v>
      </c>
    </row>
    <row r="14" spans="1:9" s="84" customFormat="1" ht="24">
      <c r="A14" s="21" t="s">
        <v>20</v>
      </c>
      <c r="B14" s="56" t="s">
        <v>140</v>
      </c>
      <c r="C14" s="22" t="s">
        <v>13</v>
      </c>
      <c r="D14" s="22" t="s">
        <v>15</v>
      </c>
      <c r="E14" s="22" t="s">
        <v>19</v>
      </c>
      <c r="F14" s="22" t="s">
        <v>21</v>
      </c>
      <c r="G14" s="23">
        <v>842.7</v>
      </c>
      <c r="H14" s="23">
        <v>842.3</v>
      </c>
      <c r="I14" s="23">
        <v>100</v>
      </c>
    </row>
    <row r="15" spans="1:9" ht="60">
      <c r="A15" s="14" t="s">
        <v>29</v>
      </c>
      <c r="B15" s="52" t="s">
        <v>140</v>
      </c>
      <c r="C15" s="15" t="s">
        <v>13</v>
      </c>
      <c r="D15" s="15" t="s">
        <v>30</v>
      </c>
      <c r="E15" s="15"/>
      <c r="F15" s="15"/>
      <c r="G15" s="16">
        <f>SUM(G16)</f>
        <v>6882.3</v>
      </c>
      <c r="H15" s="20">
        <f>H16</f>
        <v>6751.3</v>
      </c>
      <c r="I15" s="20">
        <v>98</v>
      </c>
    </row>
    <row r="16" spans="1:9" ht="48">
      <c r="A16" s="18" t="s">
        <v>16</v>
      </c>
      <c r="B16" s="54" t="s">
        <v>140</v>
      </c>
      <c r="C16" s="19" t="s">
        <v>13</v>
      </c>
      <c r="D16" s="19" t="s">
        <v>30</v>
      </c>
      <c r="E16" s="19" t="s">
        <v>17</v>
      </c>
      <c r="F16" s="19"/>
      <c r="G16" s="20">
        <f>SUM(G17,G22)</f>
        <v>6882.3</v>
      </c>
      <c r="H16" s="20">
        <f>H17+H22</f>
        <v>6751.3</v>
      </c>
      <c r="I16" s="20">
        <v>98</v>
      </c>
    </row>
    <row r="17" spans="1:9" ht="12">
      <c r="A17" s="18" t="s">
        <v>25</v>
      </c>
      <c r="B17" s="54" t="s">
        <v>140</v>
      </c>
      <c r="C17" s="19" t="s">
        <v>13</v>
      </c>
      <c r="D17" s="19" t="s">
        <v>30</v>
      </c>
      <c r="E17" s="19" t="s">
        <v>26</v>
      </c>
      <c r="F17" s="19"/>
      <c r="G17" s="20">
        <f>SUM(G20,G18)</f>
        <v>6847.3</v>
      </c>
      <c r="H17" s="34">
        <f>H19+H21</f>
        <v>6717.2</v>
      </c>
      <c r="I17" s="34">
        <v>98</v>
      </c>
    </row>
    <row r="18" spans="1:9" ht="24">
      <c r="A18" s="18" t="s">
        <v>31</v>
      </c>
      <c r="B18" s="54" t="s">
        <v>140</v>
      </c>
      <c r="C18" s="19" t="s">
        <v>13</v>
      </c>
      <c r="D18" s="19" t="s">
        <v>30</v>
      </c>
      <c r="E18" s="19" t="s">
        <v>32</v>
      </c>
      <c r="F18" s="19"/>
      <c r="G18" s="20">
        <f>SUM(G19)</f>
        <v>330</v>
      </c>
      <c r="H18" s="20">
        <v>300</v>
      </c>
      <c r="I18" s="20">
        <v>90.9</v>
      </c>
    </row>
    <row r="19" spans="1:9" ht="24">
      <c r="A19" s="21" t="s">
        <v>20</v>
      </c>
      <c r="B19" s="54" t="s">
        <v>140</v>
      </c>
      <c r="C19" s="22" t="s">
        <v>13</v>
      </c>
      <c r="D19" s="22" t="s">
        <v>30</v>
      </c>
      <c r="E19" s="22" t="s">
        <v>32</v>
      </c>
      <c r="F19" s="22" t="s">
        <v>21</v>
      </c>
      <c r="G19" s="23">
        <v>330</v>
      </c>
      <c r="H19" s="23">
        <v>300</v>
      </c>
      <c r="I19" s="23">
        <v>90.9</v>
      </c>
    </row>
    <row r="20" spans="1:9" ht="24">
      <c r="A20" s="18" t="s">
        <v>33</v>
      </c>
      <c r="B20" s="54" t="s">
        <v>140</v>
      </c>
      <c r="C20" s="19" t="s">
        <v>13</v>
      </c>
      <c r="D20" s="19" t="s">
        <v>30</v>
      </c>
      <c r="E20" s="19" t="s">
        <v>34</v>
      </c>
      <c r="F20" s="19"/>
      <c r="G20" s="29">
        <f>SUM(G21)</f>
        <v>6517.3</v>
      </c>
      <c r="H20" s="20">
        <v>6417.2</v>
      </c>
      <c r="I20" s="20">
        <v>98.5</v>
      </c>
    </row>
    <row r="21" spans="1:9" ht="24">
      <c r="A21" s="21" t="s">
        <v>20</v>
      </c>
      <c r="B21" s="56" t="s">
        <v>140</v>
      </c>
      <c r="C21" s="22" t="s">
        <v>13</v>
      </c>
      <c r="D21" s="22" t="s">
        <v>30</v>
      </c>
      <c r="E21" s="22" t="s">
        <v>34</v>
      </c>
      <c r="F21" s="22" t="s">
        <v>21</v>
      </c>
      <c r="G21" s="31">
        <v>6517.3</v>
      </c>
      <c r="H21" s="23">
        <v>6417.2</v>
      </c>
      <c r="I21" s="23">
        <v>98.5</v>
      </c>
    </row>
    <row r="22" spans="1:9" ht="24">
      <c r="A22" s="18" t="s">
        <v>35</v>
      </c>
      <c r="B22" s="54" t="s">
        <v>140</v>
      </c>
      <c r="C22" s="19" t="s">
        <v>13</v>
      </c>
      <c r="D22" s="19" t="s">
        <v>30</v>
      </c>
      <c r="E22" s="19" t="s">
        <v>36</v>
      </c>
      <c r="F22" s="19"/>
      <c r="G22" s="29">
        <f>SUM(G23)</f>
        <v>35</v>
      </c>
      <c r="H22" s="34">
        <v>34.1</v>
      </c>
      <c r="I22" s="34">
        <v>97.4</v>
      </c>
    </row>
    <row r="23" spans="1:9" s="85" customFormat="1" ht="24">
      <c r="A23" s="18" t="s">
        <v>37</v>
      </c>
      <c r="B23" s="54" t="s">
        <v>140</v>
      </c>
      <c r="C23" s="19" t="s">
        <v>13</v>
      </c>
      <c r="D23" s="19" t="s">
        <v>30</v>
      </c>
      <c r="E23" s="19" t="s">
        <v>38</v>
      </c>
      <c r="F23" s="19"/>
      <c r="G23" s="29">
        <f>SUM(G24)</f>
        <v>35</v>
      </c>
      <c r="H23" s="20">
        <v>34.1</v>
      </c>
      <c r="I23" s="20">
        <v>97.4</v>
      </c>
    </row>
    <row r="24" spans="1:9" s="85" customFormat="1" ht="24">
      <c r="A24" s="21" t="s">
        <v>20</v>
      </c>
      <c r="B24" s="56" t="s">
        <v>140</v>
      </c>
      <c r="C24" s="22" t="s">
        <v>13</v>
      </c>
      <c r="D24" s="22" t="s">
        <v>30</v>
      </c>
      <c r="E24" s="22" t="s">
        <v>38</v>
      </c>
      <c r="F24" s="22" t="s">
        <v>21</v>
      </c>
      <c r="G24" s="31">
        <v>35</v>
      </c>
      <c r="H24" s="23">
        <v>34.1</v>
      </c>
      <c r="I24" s="23">
        <v>97.4</v>
      </c>
    </row>
    <row r="25" spans="1:9" ht="24">
      <c r="A25" s="14" t="s">
        <v>39</v>
      </c>
      <c r="B25" s="52" t="s">
        <v>140</v>
      </c>
      <c r="C25" s="15" t="s">
        <v>13</v>
      </c>
      <c r="D25" s="15" t="s">
        <v>40</v>
      </c>
      <c r="E25" s="15"/>
      <c r="F25" s="15"/>
      <c r="G25" s="16">
        <f>SUM(G26)</f>
        <v>50</v>
      </c>
      <c r="H25" s="16">
        <v>0</v>
      </c>
      <c r="I25" s="16">
        <v>0</v>
      </c>
    </row>
    <row r="26" spans="1:9" ht="24">
      <c r="A26" s="18" t="s">
        <v>41</v>
      </c>
      <c r="B26" s="54" t="s">
        <v>140</v>
      </c>
      <c r="C26" s="19" t="s">
        <v>13</v>
      </c>
      <c r="D26" s="19" t="s">
        <v>40</v>
      </c>
      <c r="E26" s="19" t="s">
        <v>42</v>
      </c>
      <c r="F26" s="19"/>
      <c r="G26" s="20">
        <f>SUM(G27)</f>
        <v>50</v>
      </c>
      <c r="H26" s="20">
        <v>0</v>
      </c>
      <c r="I26" s="20">
        <v>0</v>
      </c>
    </row>
    <row r="27" spans="1:9" ht="12">
      <c r="A27" s="18" t="s">
        <v>43</v>
      </c>
      <c r="B27" s="54" t="s">
        <v>140</v>
      </c>
      <c r="C27" s="19" t="s">
        <v>13</v>
      </c>
      <c r="D27" s="19" t="s">
        <v>40</v>
      </c>
      <c r="E27" s="19" t="s">
        <v>44</v>
      </c>
      <c r="F27" s="19"/>
      <c r="G27" s="20">
        <f>SUM(G28)</f>
        <v>50</v>
      </c>
      <c r="H27" s="20">
        <v>0</v>
      </c>
      <c r="I27" s="20">
        <v>0</v>
      </c>
    </row>
    <row r="28" spans="1:9" ht="12">
      <c r="A28" s="21" t="s">
        <v>45</v>
      </c>
      <c r="B28" s="56" t="s">
        <v>140</v>
      </c>
      <c r="C28" s="22" t="s">
        <v>13</v>
      </c>
      <c r="D28" s="22" t="s">
        <v>40</v>
      </c>
      <c r="E28" s="22" t="s">
        <v>44</v>
      </c>
      <c r="F28" s="22" t="s">
        <v>46</v>
      </c>
      <c r="G28" s="23">
        <v>50</v>
      </c>
      <c r="H28" s="23">
        <v>0</v>
      </c>
      <c r="I28" s="23">
        <v>0</v>
      </c>
    </row>
    <row r="29" spans="1:9" s="85" customFormat="1" ht="12">
      <c r="A29" s="37" t="s">
        <v>47</v>
      </c>
      <c r="B29" s="86" t="s">
        <v>140</v>
      </c>
      <c r="C29" s="38" t="s">
        <v>13</v>
      </c>
      <c r="D29" s="38" t="s">
        <v>48</v>
      </c>
      <c r="E29" s="38"/>
      <c r="F29" s="38"/>
      <c r="G29" s="39">
        <f>SUM(G30)+G34</f>
        <v>22</v>
      </c>
      <c r="H29" s="39">
        <f>H33+H37</f>
        <v>19.5</v>
      </c>
      <c r="I29" s="39">
        <v>97.5</v>
      </c>
    </row>
    <row r="30" spans="1:9" ht="36">
      <c r="A30" s="40" t="s">
        <v>49</v>
      </c>
      <c r="B30" s="87" t="s">
        <v>140</v>
      </c>
      <c r="C30" s="32" t="s">
        <v>13</v>
      </c>
      <c r="D30" s="32" t="s">
        <v>48</v>
      </c>
      <c r="E30" s="32" t="s">
        <v>50</v>
      </c>
      <c r="F30" s="32"/>
      <c r="G30" s="20">
        <f>G31</f>
        <v>20</v>
      </c>
      <c r="H30" s="34">
        <v>17.6</v>
      </c>
      <c r="I30" s="34">
        <v>88</v>
      </c>
    </row>
    <row r="31" spans="1:9" ht="36">
      <c r="A31" s="40" t="s">
        <v>51</v>
      </c>
      <c r="B31" s="87" t="s">
        <v>140</v>
      </c>
      <c r="C31" s="32" t="s">
        <v>13</v>
      </c>
      <c r="D31" s="32" t="s">
        <v>48</v>
      </c>
      <c r="E31" s="32" t="s">
        <v>52</v>
      </c>
      <c r="F31" s="32"/>
      <c r="G31" s="20">
        <f>SUM(G32)</f>
        <v>20</v>
      </c>
      <c r="H31" s="41">
        <v>17.6</v>
      </c>
      <c r="I31" s="20">
        <v>88</v>
      </c>
    </row>
    <row r="32" spans="1:9" ht="36">
      <c r="A32" s="40" t="s">
        <v>53</v>
      </c>
      <c r="B32" s="87" t="s">
        <v>140</v>
      </c>
      <c r="C32" s="32" t="s">
        <v>13</v>
      </c>
      <c r="D32" s="32" t="s">
        <v>48</v>
      </c>
      <c r="E32" s="32" t="s">
        <v>54</v>
      </c>
      <c r="F32" s="32"/>
      <c r="G32" s="20">
        <f>SUM(G33)</f>
        <v>20</v>
      </c>
      <c r="H32" s="41">
        <v>17.6</v>
      </c>
      <c r="I32" s="20">
        <v>88</v>
      </c>
    </row>
    <row r="33" spans="1:9" ht="24">
      <c r="A33" s="21" t="s">
        <v>20</v>
      </c>
      <c r="B33" s="88" t="s">
        <v>140</v>
      </c>
      <c r="C33" s="22" t="s">
        <v>13</v>
      </c>
      <c r="D33" s="22" t="s">
        <v>48</v>
      </c>
      <c r="E33" s="22" t="s">
        <v>54</v>
      </c>
      <c r="F33" s="22" t="s">
        <v>21</v>
      </c>
      <c r="G33" s="23">
        <v>20</v>
      </c>
      <c r="H33" s="43">
        <v>17.6</v>
      </c>
      <c r="I33" s="23">
        <v>88</v>
      </c>
    </row>
    <row r="34" spans="1:9" ht="24">
      <c r="A34" s="18" t="s">
        <v>55</v>
      </c>
      <c r="B34" s="87" t="s">
        <v>140</v>
      </c>
      <c r="C34" s="19" t="s">
        <v>13</v>
      </c>
      <c r="D34" s="19" t="s">
        <v>48</v>
      </c>
      <c r="E34" s="19" t="s">
        <v>56</v>
      </c>
      <c r="F34" s="22"/>
      <c r="G34" s="20">
        <f>SUM(G35)</f>
        <v>2</v>
      </c>
      <c r="H34" s="41">
        <v>1.9</v>
      </c>
      <c r="I34" s="20">
        <v>95</v>
      </c>
    </row>
    <row r="35" spans="1:9" ht="12">
      <c r="A35" s="18" t="s">
        <v>57</v>
      </c>
      <c r="B35" s="87" t="s">
        <v>140</v>
      </c>
      <c r="C35" s="19" t="s">
        <v>13</v>
      </c>
      <c r="D35" s="19" t="s">
        <v>48</v>
      </c>
      <c r="E35" s="19" t="s">
        <v>58</v>
      </c>
      <c r="F35" s="19"/>
      <c r="G35" s="20">
        <f>SUM(G36)</f>
        <v>2</v>
      </c>
      <c r="H35" s="44">
        <v>1.9</v>
      </c>
      <c r="I35" s="34">
        <v>95</v>
      </c>
    </row>
    <row r="36" spans="1:9" ht="12">
      <c r="A36" s="45" t="s">
        <v>59</v>
      </c>
      <c r="B36" s="87" t="s">
        <v>140</v>
      </c>
      <c r="C36" s="46" t="s">
        <v>13</v>
      </c>
      <c r="D36" s="46" t="s">
        <v>48</v>
      </c>
      <c r="E36" s="46" t="s">
        <v>60</v>
      </c>
      <c r="F36" s="46"/>
      <c r="G36" s="47">
        <f>SUM(G37)</f>
        <v>2</v>
      </c>
      <c r="H36" s="41">
        <v>1.9</v>
      </c>
      <c r="I36" s="20">
        <v>95</v>
      </c>
    </row>
    <row r="37" spans="1:9" ht="24">
      <c r="A37" s="21" t="s">
        <v>20</v>
      </c>
      <c r="B37" s="88" t="s">
        <v>140</v>
      </c>
      <c r="C37" s="22" t="s">
        <v>13</v>
      </c>
      <c r="D37" s="22" t="s">
        <v>48</v>
      </c>
      <c r="E37" s="22" t="s">
        <v>60</v>
      </c>
      <c r="F37" s="22" t="s">
        <v>21</v>
      </c>
      <c r="G37" s="23">
        <v>2</v>
      </c>
      <c r="H37" s="43">
        <v>1.9</v>
      </c>
      <c r="I37" s="23">
        <v>95</v>
      </c>
    </row>
    <row r="38" spans="1:9" ht="12">
      <c r="A38" s="21"/>
      <c r="B38" s="56"/>
      <c r="C38" s="22"/>
      <c r="D38" s="22"/>
      <c r="E38" s="22"/>
      <c r="F38" s="22"/>
      <c r="G38" s="23"/>
      <c r="H38" s="41"/>
      <c r="I38" s="41"/>
    </row>
    <row r="39" spans="1:9" ht="12">
      <c r="A39" s="48" t="s">
        <v>61</v>
      </c>
      <c r="B39" s="10" t="s">
        <v>140</v>
      </c>
      <c r="C39" s="10" t="s">
        <v>15</v>
      </c>
      <c r="D39" s="10"/>
      <c r="E39" s="10"/>
      <c r="F39" s="10"/>
      <c r="G39" s="11">
        <f>SUM(G40)</f>
        <v>185</v>
      </c>
      <c r="H39" s="49">
        <v>152.3</v>
      </c>
      <c r="I39" s="49">
        <v>82.3</v>
      </c>
    </row>
    <row r="40" spans="1:9" ht="12">
      <c r="A40" s="50" t="s">
        <v>62</v>
      </c>
      <c r="B40" s="15" t="s">
        <v>140</v>
      </c>
      <c r="C40" s="15" t="s">
        <v>15</v>
      </c>
      <c r="D40" s="15" t="s">
        <v>24</v>
      </c>
      <c r="E40" s="15"/>
      <c r="F40" s="15"/>
      <c r="G40" s="16">
        <f>SUM(G41)</f>
        <v>185</v>
      </c>
      <c r="H40" s="50">
        <v>152.3</v>
      </c>
      <c r="I40" s="50">
        <v>82.3</v>
      </c>
    </row>
    <row r="41" spans="1:9" ht="24">
      <c r="A41" s="18" t="s">
        <v>63</v>
      </c>
      <c r="B41" s="54" t="s">
        <v>140</v>
      </c>
      <c r="C41" s="19" t="s">
        <v>15</v>
      </c>
      <c r="D41" s="19" t="s">
        <v>24</v>
      </c>
      <c r="E41" s="19" t="s">
        <v>64</v>
      </c>
      <c r="F41" s="19"/>
      <c r="G41" s="20">
        <f>SUM(G42)</f>
        <v>185</v>
      </c>
      <c r="H41" s="44">
        <v>152.3</v>
      </c>
      <c r="I41" s="44">
        <v>82.3</v>
      </c>
    </row>
    <row r="42" spans="1:9" ht="36">
      <c r="A42" s="18" t="s">
        <v>158</v>
      </c>
      <c r="B42" s="54" t="s">
        <v>140</v>
      </c>
      <c r="C42" s="19" t="s">
        <v>15</v>
      </c>
      <c r="D42" s="19" t="s">
        <v>24</v>
      </c>
      <c r="E42" s="19" t="s">
        <v>66</v>
      </c>
      <c r="F42" s="19"/>
      <c r="G42" s="20">
        <f>SUM(G43)</f>
        <v>185</v>
      </c>
      <c r="H42" s="41">
        <v>152.3</v>
      </c>
      <c r="I42" s="41">
        <v>82.3</v>
      </c>
    </row>
    <row r="43" spans="1:9" ht="24">
      <c r="A43" s="21" t="s">
        <v>20</v>
      </c>
      <c r="B43" s="56" t="s">
        <v>140</v>
      </c>
      <c r="C43" s="22" t="s">
        <v>15</v>
      </c>
      <c r="D43" s="22" t="s">
        <v>24</v>
      </c>
      <c r="E43" s="22" t="s">
        <v>66</v>
      </c>
      <c r="F43" s="22" t="s">
        <v>21</v>
      </c>
      <c r="G43" s="23">
        <v>185</v>
      </c>
      <c r="H43" s="43">
        <v>152.3</v>
      </c>
      <c r="I43" s="43">
        <v>82.3</v>
      </c>
    </row>
    <row r="44" spans="1:9" ht="12">
      <c r="A44" s="21"/>
      <c r="B44" s="56"/>
      <c r="C44" s="22"/>
      <c r="D44" s="22"/>
      <c r="E44" s="22"/>
      <c r="F44" s="22"/>
      <c r="G44" s="23"/>
      <c r="H44" s="43"/>
      <c r="I44" s="43"/>
    </row>
    <row r="45" spans="1:9" ht="24">
      <c r="A45" s="9" t="s">
        <v>67</v>
      </c>
      <c r="B45" s="81" t="s">
        <v>140</v>
      </c>
      <c r="C45" s="10" t="s">
        <v>24</v>
      </c>
      <c r="D45" s="10"/>
      <c r="E45" s="10"/>
      <c r="F45" s="10"/>
      <c r="G45" s="11">
        <f>SUM(G46,G55)</f>
        <v>139</v>
      </c>
      <c r="H45" s="11">
        <f>H46+H55</f>
        <v>64.9</v>
      </c>
      <c r="I45" s="48">
        <v>46.7</v>
      </c>
    </row>
    <row r="46" spans="1:9" ht="48">
      <c r="A46" s="14" t="s">
        <v>68</v>
      </c>
      <c r="B46" s="52" t="s">
        <v>140</v>
      </c>
      <c r="C46" s="52" t="s">
        <v>24</v>
      </c>
      <c r="D46" s="52" t="s">
        <v>69</v>
      </c>
      <c r="E46" s="52"/>
      <c r="F46" s="52"/>
      <c r="G46" s="53">
        <f>SUM(G47,G52)</f>
        <v>70</v>
      </c>
      <c r="H46" s="16">
        <f>H47+H52</f>
        <v>33.900000000000006</v>
      </c>
      <c r="I46" s="50">
        <v>48.5</v>
      </c>
    </row>
    <row r="47" spans="1:9" ht="36">
      <c r="A47" s="18" t="s">
        <v>70</v>
      </c>
      <c r="B47" s="54" t="s">
        <v>140</v>
      </c>
      <c r="C47" s="54" t="s">
        <v>24</v>
      </c>
      <c r="D47" s="54" t="s">
        <v>69</v>
      </c>
      <c r="E47" s="54" t="s">
        <v>71</v>
      </c>
      <c r="F47" s="54"/>
      <c r="G47" s="55">
        <f>SUM(G48,G50)</f>
        <v>49</v>
      </c>
      <c r="H47" s="41">
        <f>H49+H51</f>
        <v>31.400000000000002</v>
      </c>
      <c r="I47" s="41">
        <v>64.3</v>
      </c>
    </row>
    <row r="48" spans="1:9" ht="36">
      <c r="A48" s="18" t="s">
        <v>72</v>
      </c>
      <c r="B48" s="54" t="s">
        <v>140</v>
      </c>
      <c r="C48" s="54" t="s">
        <v>24</v>
      </c>
      <c r="D48" s="54" t="s">
        <v>69</v>
      </c>
      <c r="E48" s="54" t="s">
        <v>73</v>
      </c>
      <c r="F48" s="54"/>
      <c r="G48" s="55">
        <f>SUM(G49)</f>
        <v>25</v>
      </c>
      <c r="H48" s="41">
        <v>22.6</v>
      </c>
      <c r="I48" s="41">
        <v>90.4</v>
      </c>
    </row>
    <row r="49" spans="1:9" ht="24">
      <c r="A49" s="21" t="s">
        <v>20</v>
      </c>
      <c r="B49" s="56" t="s">
        <v>140</v>
      </c>
      <c r="C49" s="56" t="s">
        <v>24</v>
      </c>
      <c r="D49" s="56" t="s">
        <v>69</v>
      </c>
      <c r="E49" s="56" t="s">
        <v>73</v>
      </c>
      <c r="F49" s="56" t="s">
        <v>21</v>
      </c>
      <c r="G49" s="57">
        <v>25</v>
      </c>
      <c r="H49" s="43">
        <v>22.6</v>
      </c>
      <c r="I49" s="43">
        <v>90.4</v>
      </c>
    </row>
    <row r="50" spans="1:9" ht="36">
      <c r="A50" s="18" t="s">
        <v>74</v>
      </c>
      <c r="B50" s="54" t="s">
        <v>140</v>
      </c>
      <c r="C50" s="54" t="s">
        <v>24</v>
      </c>
      <c r="D50" s="54" t="s">
        <v>69</v>
      </c>
      <c r="E50" s="54" t="s">
        <v>75</v>
      </c>
      <c r="F50" s="54"/>
      <c r="G50" s="55">
        <f>SUM(G51)</f>
        <v>24</v>
      </c>
      <c r="H50" s="41">
        <v>8.8</v>
      </c>
      <c r="I50" s="41">
        <v>36.7</v>
      </c>
    </row>
    <row r="51" spans="1:9" ht="24">
      <c r="A51" s="21" t="s">
        <v>20</v>
      </c>
      <c r="B51" s="56" t="s">
        <v>140</v>
      </c>
      <c r="C51" s="56" t="s">
        <v>24</v>
      </c>
      <c r="D51" s="56" t="s">
        <v>69</v>
      </c>
      <c r="E51" s="56" t="s">
        <v>75</v>
      </c>
      <c r="F51" s="56" t="s">
        <v>21</v>
      </c>
      <c r="G51" s="57">
        <v>24</v>
      </c>
      <c r="H51" s="43">
        <v>8.8</v>
      </c>
      <c r="I51" s="43">
        <v>36.7</v>
      </c>
    </row>
    <row r="52" spans="1:9" ht="12">
      <c r="A52" s="18" t="s">
        <v>76</v>
      </c>
      <c r="B52" s="54" t="s">
        <v>140</v>
      </c>
      <c r="C52" s="54" t="s">
        <v>24</v>
      </c>
      <c r="D52" s="54" t="s">
        <v>69</v>
      </c>
      <c r="E52" s="54" t="s">
        <v>77</v>
      </c>
      <c r="F52" s="54"/>
      <c r="G52" s="55">
        <f>SUM(G53)</f>
        <v>21</v>
      </c>
      <c r="H52" s="50">
        <v>2.5</v>
      </c>
      <c r="I52" s="50">
        <v>11.9</v>
      </c>
    </row>
    <row r="53" spans="1:9" ht="36">
      <c r="A53" s="18" t="s">
        <v>78</v>
      </c>
      <c r="B53" s="54" t="s">
        <v>140</v>
      </c>
      <c r="C53" s="54" t="s">
        <v>24</v>
      </c>
      <c r="D53" s="54" t="s">
        <v>69</v>
      </c>
      <c r="E53" s="54" t="s">
        <v>79</v>
      </c>
      <c r="F53" s="54"/>
      <c r="G53" s="55">
        <f>SUM(G54)</f>
        <v>21</v>
      </c>
      <c r="H53" s="41">
        <v>2.5</v>
      </c>
      <c r="I53" s="41">
        <v>11.9</v>
      </c>
    </row>
    <row r="54" spans="1:9" ht="24">
      <c r="A54" s="21" t="s">
        <v>20</v>
      </c>
      <c r="B54" s="56" t="s">
        <v>140</v>
      </c>
      <c r="C54" s="56" t="s">
        <v>24</v>
      </c>
      <c r="D54" s="56" t="s">
        <v>69</v>
      </c>
      <c r="E54" s="56" t="s">
        <v>79</v>
      </c>
      <c r="F54" s="56" t="s">
        <v>21</v>
      </c>
      <c r="G54" s="57">
        <v>21</v>
      </c>
      <c r="H54" s="43">
        <v>2.5</v>
      </c>
      <c r="I54" s="43">
        <v>11.9</v>
      </c>
    </row>
    <row r="55" spans="1:9" ht="36">
      <c r="A55" s="14" t="s">
        <v>80</v>
      </c>
      <c r="B55" s="52" t="s">
        <v>140</v>
      </c>
      <c r="C55" s="52" t="s">
        <v>24</v>
      </c>
      <c r="D55" s="52" t="s">
        <v>48</v>
      </c>
      <c r="E55" s="52"/>
      <c r="F55" s="52"/>
      <c r="G55" s="53">
        <f>SUM(G56)</f>
        <v>69</v>
      </c>
      <c r="H55" s="39">
        <v>31</v>
      </c>
      <c r="I55" s="58">
        <v>44.9</v>
      </c>
    </row>
    <row r="56" spans="1:9" ht="36">
      <c r="A56" s="18" t="s">
        <v>81</v>
      </c>
      <c r="B56" s="54" t="s">
        <v>140</v>
      </c>
      <c r="C56" s="54" t="s">
        <v>24</v>
      </c>
      <c r="D56" s="54" t="s">
        <v>48</v>
      </c>
      <c r="E56" s="54" t="s">
        <v>82</v>
      </c>
      <c r="F56" s="54"/>
      <c r="G56" s="55">
        <f>SUM(G59,G57)</f>
        <v>69</v>
      </c>
      <c r="H56" s="20">
        <f>H58+H60</f>
        <v>31</v>
      </c>
      <c r="I56" s="41">
        <v>44.9</v>
      </c>
    </row>
    <row r="57" spans="1:9" ht="24">
      <c r="A57" s="18" t="s">
        <v>83</v>
      </c>
      <c r="B57" s="54" t="s">
        <v>140</v>
      </c>
      <c r="C57" s="19" t="s">
        <v>24</v>
      </c>
      <c r="D57" s="19" t="s">
        <v>48</v>
      </c>
      <c r="E57" s="54" t="s">
        <v>84</v>
      </c>
      <c r="F57" s="54"/>
      <c r="G57" s="20">
        <f>SUM(G58)</f>
        <v>42</v>
      </c>
      <c r="H57" s="20">
        <v>31</v>
      </c>
      <c r="I57" s="41">
        <v>73.8</v>
      </c>
    </row>
    <row r="58" spans="1:9" ht="24">
      <c r="A58" s="21" t="s">
        <v>20</v>
      </c>
      <c r="B58" s="56" t="s">
        <v>140</v>
      </c>
      <c r="C58" s="22" t="s">
        <v>24</v>
      </c>
      <c r="D58" s="22" t="s">
        <v>48</v>
      </c>
      <c r="E58" s="56" t="s">
        <v>84</v>
      </c>
      <c r="F58" s="56" t="s">
        <v>21</v>
      </c>
      <c r="G58" s="23">
        <v>42</v>
      </c>
      <c r="H58" s="23">
        <v>31</v>
      </c>
      <c r="I58" s="43">
        <v>73.8</v>
      </c>
    </row>
    <row r="59" spans="1:9" ht="48">
      <c r="A59" s="18" t="s">
        <v>85</v>
      </c>
      <c r="B59" s="54" t="s">
        <v>140</v>
      </c>
      <c r="C59" s="54" t="s">
        <v>24</v>
      </c>
      <c r="D59" s="54" t="s">
        <v>48</v>
      </c>
      <c r="E59" s="54" t="s">
        <v>86</v>
      </c>
      <c r="F59" s="56"/>
      <c r="G59" s="34">
        <f>SUM(G60)</f>
        <v>27</v>
      </c>
      <c r="H59" s="34">
        <v>0</v>
      </c>
      <c r="I59" s="44">
        <v>0</v>
      </c>
    </row>
    <row r="60" spans="1:9" ht="24">
      <c r="A60" s="21" t="s">
        <v>20</v>
      </c>
      <c r="B60" s="56" t="s">
        <v>140</v>
      </c>
      <c r="C60" s="22" t="s">
        <v>24</v>
      </c>
      <c r="D60" s="22" t="s">
        <v>48</v>
      </c>
      <c r="E60" s="56" t="s">
        <v>86</v>
      </c>
      <c r="F60" s="56" t="s">
        <v>21</v>
      </c>
      <c r="G60" s="23">
        <v>27</v>
      </c>
      <c r="H60" s="23">
        <v>0</v>
      </c>
      <c r="I60" s="43">
        <v>0</v>
      </c>
    </row>
    <row r="61" spans="1:9" ht="12">
      <c r="A61" s="21"/>
      <c r="B61" s="56"/>
      <c r="C61" s="22"/>
      <c r="D61" s="22"/>
      <c r="E61" s="56"/>
      <c r="F61" s="56"/>
      <c r="G61" s="23"/>
      <c r="H61" s="16"/>
      <c r="I61" s="16"/>
    </row>
    <row r="62" spans="1:9" ht="12">
      <c r="A62" s="9" t="s">
        <v>87</v>
      </c>
      <c r="B62" s="81" t="s">
        <v>140</v>
      </c>
      <c r="C62" s="10" t="s">
        <v>30</v>
      </c>
      <c r="D62" s="10"/>
      <c r="E62" s="10"/>
      <c r="F62" s="10"/>
      <c r="G62" s="11">
        <f>G63</f>
        <v>371</v>
      </c>
      <c r="H62" s="11">
        <v>350</v>
      </c>
      <c r="I62" s="11">
        <v>94.3</v>
      </c>
    </row>
    <row r="63" spans="1:9" ht="24">
      <c r="A63" s="14" t="s">
        <v>88</v>
      </c>
      <c r="B63" s="89" t="s">
        <v>140</v>
      </c>
      <c r="C63" s="38" t="s">
        <v>30</v>
      </c>
      <c r="D63" s="38" t="s">
        <v>89</v>
      </c>
      <c r="E63" s="22"/>
      <c r="F63" s="22"/>
      <c r="G63" s="34">
        <v>371</v>
      </c>
      <c r="H63" s="16">
        <v>350</v>
      </c>
      <c r="I63" s="16">
        <v>94.3</v>
      </c>
    </row>
    <row r="64" spans="1:9" ht="24">
      <c r="A64" s="40" t="s">
        <v>90</v>
      </c>
      <c r="B64" s="66" t="s">
        <v>140</v>
      </c>
      <c r="C64" s="32" t="s">
        <v>30</v>
      </c>
      <c r="D64" s="32" t="s">
        <v>89</v>
      </c>
      <c r="E64" s="32" t="s">
        <v>91</v>
      </c>
      <c r="F64" s="32"/>
      <c r="G64" s="34">
        <v>371</v>
      </c>
      <c r="H64" s="34">
        <v>350</v>
      </c>
      <c r="I64" s="34">
        <v>94.3</v>
      </c>
    </row>
    <row r="65" spans="1:9" ht="24">
      <c r="A65" s="40" t="s">
        <v>92</v>
      </c>
      <c r="B65" s="66" t="s">
        <v>140</v>
      </c>
      <c r="C65" s="32" t="s">
        <v>30</v>
      </c>
      <c r="D65" s="32" t="s">
        <v>89</v>
      </c>
      <c r="E65" s="32" t="s">
        <v>93</v>
      </c>
      <c r="F65" s="32"/>
      <c r="G65" s="34">
        <v>371</v>
      </c>
      <c r="H65" s="34">
        <v>350</v>
      </c>
      <c r="I65" s="34">
        <v>94.3</v>
      </c>
    </row>
    <row r="66" spans="1:9" ht="24">
      <c r="A66" s="40" t="s">
        <v>92</v>
      </c>
      <c r="B66" s="66" t="s">
        <v>140</v>
      </c>
      <c r="C66" s="32" t="s">
        <v>30</v>
      </c>
      <c r="D66" s="32" t="s">
        <v>89</v>
      </c>
      <c r="E66" s="32" t="s">
        <v>159</v>
      </c>
      <c r="F66" s="32"/>
      <c r="G66" s="34">
        <v>371</v>
      </c>
      <c r="H66" s="20">
        <v>350</v>
      </c>
      <c r="I66" s="20">
        <v>94.3</v>
      </c>
    </row>
    <row r="67" spans="1:9" ht="24">
      <c r="A67" s="21" t="s">
        <v>20</v>
      </c>
      <c r="B67" s="56" t="s">
        <v>140</v>
      </c>
      <c r="C67" s="22" t="s">
        <v>30</v>
      </c>
      <c r="D67" s="22" t="s">
        <v>89</v>
      </c>
      <c r="E67" s="22" t="s">
        <v>160</v>
      </c>
      <c r="F67" s="22" t="s">
        <v>21</v>
      </c>
      <c r="G67" s="23">
        <v>371</v>
      </c>
      <c r="H67" s="23">
        <v>350</v>
      </c>
      <c r="I67" s="23">
        <v>94.3</v>
      </c>
    </row>
    <row r="68" spans="1:9" ht="12">
      <c r="A68" s="21"/>
      <c r="B68" s="56"/>
      <c r="C68" s="22"/>
      <c r="D68" s="22"/>
      <c r="E68" s="22"/>
      <c r="F68" s="22"/>
      <c r="G68" s="23"/>
      <c r="H68" s="23"/>
      <c r="I68" s="23"/>
    </row>
    <row r="69" spans="1:9" s="85" customFormat="1" ht="12">
      <c r="A69" s="48" t="s">
        <v>95</v>
      </c>
      <c r="B69" s="10" t="s">
        <v>140</v>
      </c>
      <c r="C69" s="10" t="s">
        <v>96</v>
      </c>
      <c r="D69" s="10"/>
      <c r="E69" s="10"/>
      <c r="F69" s="10"/>
      <c r="G69" s="11">
        <f>G70</f>
        <v>12469</v>
      </c>
      <c r="H69" s="11">
        <f>H70</f>
        <v>11113.5</v>
      </c>
      <c r="I69" s="11">
        <v>89.1</v>
      </c>
    </row>
    <row r="70" spans="1:9" s="85" customFormat="1" ht="12">
      <c r="A70" s="14" t="s">
        <v>97</v>
      </c>
      <c r="B70" s="52" t="s">
        <v>140</v>
      </c>
      <c r="C70" s="15" t="s">
        <v>96</v>
      </c>
      <c r="D70" s="15" t="s">
        <v>24</v>
      </c>
      <c r="E70" s="15"/>
      <c r="F70" s="15"/>
      <c r="G70" s="16">
        <f>SUM(G71)</f>
        <v>12469</v>
      </c>
      <c r="H70" s="39">
        <f>H71</f>
        <v>11113.5</v>
      </c>
      <c r="I70" s="39">
        <v>89.1</v>
      </c>
    </row>
    <row r="71" spans="1:9" s="85" customFormat="1" ht="12">
      <c r="A71" s="18" t="s">
        <v>97</v>
      </c>
      <c r="B71" s="54" t="s">
        <v>140</v>
      </c>
      <c r="C71" s="19" t="s">
        <v>96</v>
      </c>
      <c r="D71" s="19" t="s">
        <v>24</v>
      </c>
      <c r="E71" s="19" t="s">
        <v>98</v>
      </c>
      <c r="F71" s="19"/>
      <c r="G71" s="20">
        <f>SUM(G72,G74,G76,G78,G80)</f>
        <v>12469</v>
      </c>
      <c r="H71" s="34">
        <f>H73+H75+H77+H79+H81</f>
        <v>11113.5</v>
      </c>
      <c r="I71" s="34">
        <v>89.1</v>
      </c>
    </row>
    <row r="72" spans="1:9" s="85" customFormat="1" ht="12">
      <c r="A72" s="18" t="s">
        <v>99</v>
      </c>
      <c r="B72" s="54" t="s">
        <v>140</v>
      </c>
      <c r="C72" s="19" t="s">
        <v>96</v>
      </c>
      <c r="D72" s="19" t="s">
        <v>24</v>
      </c>
      <c r="E72" s="19" t="s">
        <v>100</v>
      </c>
      <c r="F72" s="19"/>
      <c r="G72" s="20">
        <f>SUM(G73)</f>
        <v>2576</v>
      </c>
      <c r="H72" s="34">
        <v>2271.8</v>
      </c>
      <c r="I72" s="34">
        <v>88.2</v>
      </c>
    </row>
    <row r="73" spans="1:9" s="85" customFormat="1" ht="24">
      <c r="A73" s="21" t="s">
        <v>20</v>
      </c>
      <c r="B73" s="90" t="s">
        <v>140</v>
      </c>
      <c r="C73" s="22" t="s">
        <v>96</v>
      </c>
      <c r="D73" s="22" t="s">
        <v>24</v>
      </c>
      <c r="E73" s="22" t="s">
        <v>101</v>
      </c>
      <c r="F73" s="22" t="s">
        <v>21</v>
      </c>
      <c r="G73" s="23">
        <v>2576</v>
      </c>
      <c r="H73" s="23">
        <v>2271.8</v>
      </c>
      <c r="I73" s="23">
        <v>88.2</v>
      </c>
    </row>
    <row r="74" spans="1:9" s="85" customFormat="1" ht="12">
      <c r="A74" s="18" t="s">
        <v>102</v>
      </c>
      <c r="B74" s="54" t="s">
        <v>140</v>
      </c>
      <c r="C74" s="19" t="s">
        <v>96</v>
      </c>
      <c r="D74" s="19" t="s">
        <v>24</v>
      </c>
      <c r="E74" s="19" t="s">
        <v>103</v>
      </c>
      <c r="F74" s="19"/>
      <c r="G74" s="20">
        <f>G75</f>
        <v>4600</v>
      </c>
      <c r="H74" s="34">
        <v>4081.9</v>
      </c>
      <c r="I74" s="34">
        <v>88.7</v>
      </c>
    </row>
    <row r="75" spans="1:9" s="85" customFormat="1" ht="24">
      <c r="A75" s="21" t="s">
        <v>20</v>
      </c>
      <c r="B75" s="90" t="s">
        <v>140</v>
      </c>
      <c r="C75" s="22" t="s">
        <v>96</v>
      </c>
      <c r="D75" s="22" t="s">
        <v>24</v>
      </c>
      <c r="E75" s="22" t="s">
        <v>104</v>
      </c>
      <c r="F75" s="22" t="s">
        <v>21</v>
      </c>
      <c r="G75" s="23">
        <v>4600</v>
      </c>
      <c r="H75" s="23">
        <v>4081.9</v>
      </c>
      <c r="I75" s="23">
        <v>88.7</v>
      </c>
    </row>
    <row r="76" spans="1:9" s="85" customFormat="1" ht="12">
      <c r="A76" s="18" t="s">
        <v>105</v>
      </c>
      <c r="B76" s="54" t="s">
        <v>140</v>
      </c>
      <c r="C76" s="19" t="s">
        <v>96</v>
      </c>
      <c r="D76" s="19" t="s">
        <v>24</v>
      </c>
      <c r="E76" s="19" t="s">
        <v>106</v>
      </c>
      <c r="F76" s="19"/>
      <c r="G76" s="20">
        <f>SUM(G77)</f>
        <v>290</v>
      </c>
      <c r="H76" s="34">
        <v>289.7</v>
      </c>
      <c r="I76" s="34">
        <v>99.8</v>
      </c>
    </row>
    <row r="77" spans="1:9" s="85" customFormat="1" ht="24">
      <c r="A77" s="21" t="s">
        <v>20</v>
      </c>
      <c r="B77" s="90" t="s">
        <v>140</v>
      </c>
      <c r="C77" s="22" t="s">
        <v>96</v>
      </c>
      <c r="D77" s="22" t="s">
        <v>24</v>
      </c>
      <c r="E77" s="22" t="s">
        <v>107</v>
      </c>
      <c r="F77" s="22" t="s">
        <v>21</v>
      </c>
      <c r="G77" s="23">
        <v>290</v>
      </c>
      <c r="H77" s="23">
        <v>289.7</v>
      </c>
      <c r="I77" s="23">
        <v>99.8</v>
      </c>
    </row>
    <row r="78" spans="1:9" ht="12">
      <c r="A78" s="18" t="s">
        <v>108</v>
      </c>
      <c r="B78" s="54" t="s">
        <v>140</v>
      </c>
      <c r="C78" s="19" t="s">
        <v>96</v>
      </c>
      <c r="D78" s="19" t="s">
        <v>24</v>
      </c>
      <c r="E78" s="19" t="s">
        <v>109</v>
      </c>
      <c r="F78" s="19"/>
      <c r="G78" s="20">
        <f>SUM(G79)</f>
        <v>400</v>
      </c>
      <c r="H78" s="34">
        <v>133.5</v>
      </c>
      <c r="I78" s="34">
        <v>33.4</v>
      </c>
    </row>
    <row r="79" spans="1:9" ht="24">
      <c r="A79" s="21" t="s">
        <v>20</v>
      </c>
      <c r="B79" s="90" t="s">
        <v>140</v>
      </c>
      <c r="C79" s="22" t="s">
        <v>96</v>
      </c>
      <c r="D79" s="22" t="s">
        <v>24</v>
      </c>
      <c r="E79" s="22" t="s">
        <v>110</v>
      </c>
      <c r="F79" s="22" t="s">
        <v>21</v>
      </c>
      <c r="G79" s="23">
        <v>400</v>
      </c>
      <c r="H79" s="23">
        <v>133.5</v>
      </c>
      <c r="I79" s="23">
        <v>33.4</v>
      </c>
    </row>
    <row r="80" spans="1:9" ht="24">
      <c r="A80" s="18" t="s">
        <v>111</v>
      </c>
      <c r="B80" s="54" t="s">
        <v>140</v>
      </c>
      <c r="C80" s="19" t="s">
        <v>96</v>
      </c>
      <c r="D80" s="19" t="s">
        <v>24</v>
      </c>
      <c r="E80" s="19" t="s">
        <v>112</v>
      </c>
      <c r="F80" s="19"/>
      <c r="G80" s="20">
        <f>SUM(G81)</f>
        <v>4603</v>
      </c>
      <c r="H80" s="34">
        <v>4336.6</v>
      </c>
      <c r="I80" s="34">
        <v>94.2</v>
      </c>
    </row>
    <row r="81" spans="1:9" ht="24">
      <c r="A81" s="21" t="s">
        <v>20</v>
      </c>
      <c r="B81" s="90" t="s">
        <v>140</v>
      </c>
      <c r="C81" s="22" t="s">
        <v>96</v>
      </c>
      <c r="D81" s="22" t="s">
        <v>24</v>
      </c>
      <c r="E81" s="22" t="s">
        <v>113</v>
      </c>
      <c r="F81" s="22" t="s">
        <v>21</v>
      </c>
      <c r="G81" s="23">
        <v>4603</v>
      </c>
      <c r="H81" s="23">
        <v>4336.6</v>
      </c>
      <c r="I81" s="43">
        <v>94.2</v>
      </c>
    </row>
    <row r="82" spans="1:9" ht="12.75">
      <c r="A82" s="21"/>
      <c r="B82" s="54"/>
      <c r="C82" s="22"/>
      <c r="D82" s="22"/>
      <c r="E82" s="22"/>
      <c r="F82" s="22"/>
      <c r="G82" s="57"/>
      <c r="H82" s="62"/>
      <c r="I82" s="63"/>
    </row>
    <row r="83" spans="1:9" ht="12">
      <c r="A83" s="48" t="s">
        <v>114</v>
      </c>
      <c r="B83" s="10" t="s">
        <v>140</v>
      </c>
      <c r="C83" s="10" t="s">
        <v>115</v>
      </c>
      <c r="D83" s="10"/>
      <c r="E83" s="10"/>
      <c r="F83" s="10"/>
      <c r="G83" s="11">
        <f>SUM(G84)</f>
        <v>39</v>
      </c>
      <c r="H83" s="64">
        <v>0</v>
      </c>
      <c r="I83" s="11">
        <v>0</v>
      </c>
    </row>
    <row r="84" spans="1:9" ht="12">
      <c r="A84" s="50" t="s">
        <v>116</v>
      </c>
      <c r="B84" s="15" t="s">
        <v>140</v>
      </c>
      <c r="C84" s="15" t="s">
        <v>115</v>
      </c>
      <c r="D84" s="15" t="s">
        <v>115</v>
      </c>
      <c r="E84" s="15"/>
      <c r="F84" s="15"/>
      <c r="G84" s="16">
        <f>SUM(G85)</f>
        <v>39</v>
      </c>
      <c r="H84" s="16">
        <v>0</v>
      </c>
      <c r="I84" s="16">
        <v>0</v>
      </c>
    </row>
    <row r="85" spans="1:9" ht="24">
      <c r="A85" s="18" t="s">
        <v>117</v>
      </c>
      <c r="B85" s="54" t="s">
        <v>140</v>
      </c>
      <c r="C85" s="19" t="s">
        <v>115</v>
      </c>
      <c r="D85" s="19" t="s">
        <v>115</v>
      </c>
      <c r="E85" s="19" t="s">
        <v>118</v>
      </c>
      <c r="F85" s="19"/>
      <c r="G85" s="20">
        <f>SUM(G86)</f>
        <v>39</v>
      </c>
      <c r="H85" s="20">
        <v>0</v>
      </c>
      <c r="I85" s="20">
        <v>0</v>
      </c>
    </row>
    <row r="86" spans="1:9" ht="12">
      <c r="A86" s="18" t="s">
        <v>119</v>
      </c>
      <c r="B86" s="54" t="s">
        <v>140</v>
      </c>
      <c r="C86" s="19" t="s">
        <v>115</v>
      </c>
      <c r="D86" s="19" t="s">
        <v>115</v>
      </c>
      <c r="E86" s="19" t="s">
        <v>120</v>
      </c>
      <c r="F86" s="19"/>
      <c r="G86" s="20">
        <f>SUM(G87)</f>
        <v>39</v>
      </c>
      <c r="H86" s="20">
        <v>0</v>
      </c>
      <c r="I86" s="20">
        <v>0</v>
      </c>
    </row>
    <row r="87" spans="1:9" ht="24">
      <c r="A87" s="21" t="s">
        <v>20</v>
      </c>
      <c r="B87" s="56" t="s">
        <v>140</v>
      </c>
      <c r="C87" s="22" t="s">
        <v>115</v>
      </c>
      <c r="D87" s="22" t="s">
        <v>115</v>
      </c>
      <c r="E87" s="22" t="s">
        <v>120</v>
      </c>
      <c r="F87" s="22" t="s">
        <v>21</v>
      </c>
      <c r="G87" s="23">
        <v>39</v>
      </c>
      <c r="H87" s="23">
        <v>0</v>
      </c>
      <c r="I87" s="23">
        <v>0</v>
      </c>
    </row>
    <row r="88" spans="1:9" ht="12">
      <c r="A88" s="21"/>
      <c r="B88" s="56"/>
      <c r="C88" s="22"/>
      <c r="D88" s="22"/>
      <c r="E88" s="22"/>
      <c r="F88" s="22"/>
      <c r="G88" s="23"/>
      <c r="H88" s="91"/>
      <c r="I88" s="91"/>
    </row>
    <row r="89" spans="1:9" ht="24">
      <c r="A89" s="9" t="s">
        <v>121</v>
      </c>
      <c r="B89" s="81" t="s">
        <v>140</v>
      </c>
      <c r="C89" s="10" t="s">
        <v>122</v>
      </c>
      <c r="D89" s="10"/>
      <c r="E89" s="10"/>
      <c r="F89" s="10"/>
      <c r="G89" s="11">
        <f>G90+G94</f>
        <v>1282</v>
      </c>
      <c r="H89" s="11">
        <f>H90+H94</f>
        <v>1150.1</v>
      </c>
      <c r="I89" s="11">
        <v>90</v>
      </c>
    </row>
    <row r="90" spans="1:9" ht="12">
      <c r="A90" s="14" t="s">
        <v>123</v>
      </c>
      <c r="B90" s="52" t="s">
        <v>140</v>
      </c>
      <c r="C90" s="15" t="s">
        <v>122</v>
      </c>
      <c r="D90" s="15" t="s">
        <v>13</v>
      </c>
      <c r="E90" s="15"/>
      <c r="F90" s="15"/>
      <c r="G90" s="16">
        <f>G91</f>
        <v>512</v>
      </c>
      <c r="H90" s="16">
        <v>404.2</v>
      </c>
      <c r="I90" s="50">
        <v>78.9</v>
      </c>
    </row>
    <row r="91" spans="1:9" ht="24">
      <c r="A91" s="18" t="s">
        <v>161</v>
      </c>
      <c r="B91" s="54" t="s">
        <v>140</v>
      </c>
      <c r="C91" s="19" t="s">
        <v>122</v>
      </c>
      <c r="D91" s="19" t="s">
        <v>13</v>
      </c>
      <c r="E91" s="19" t="s">
        <v>125</v>
      </c>
      <c r="F91" s="19"/>
      <c r="G91" s="20">
        <f>SUM(G92)</f>
        <v>512</v>
      </c>
      <c r="H91" s="20">
        <v>404.2</v>
      </c>
      <c r="I91" s="41">
        <v>78.9</v>
      </c>
    </row>
    <row r="92" spans="1:9" ht="24">
      <c r="A92" s="18" t="s">
        <v>162</v>
      </c>
      <c r="B92" s="54" t="s">
        <v>140</v>
      </c>
      <c r="C92" s="19" t="s">
        <v>122</v>
      </c>
      <c r="D92" s="19" t="s">
        <v>13</v>
      </c>
      <c r="E92" s="19" t="s">
        <v>127</v>
      </c>
      <c r="F92" s="19"/>
      <c r="G92" s="20">
        <f>SUM(G93)</f>
        <v>512</v>
      </c>
      <c r="H92" s="20">
        <v>404.2</v>
      </c>
      <c r="I92" s="41">
        <v>78.9</v>
      </c>
    </row>
    <row r="93" spans="1:9" ht="12">
      <c r="A93" s="21" t="s">
        <v>45</v>
      </c>
      <c r="B93" s="56" t="s">
        <v>140</v>
      </c>
      <c r="C93" s="22" t="s">
        <v>122</v>
      </c>
      <c r="D93" s="22" t="s">
        <v>13</v>
      </c>
      <c r="E93" s="22" t="s">
        <v>127</v>
      </c>
      <c r="F93" s="22" t="s">
        <v>46</v>
      </c>
      <c r="G93" s="23">
        <v>512</v>
      </c>
      <c r="H93" s="23">
        <v>404.2</v>
      </c>
      <c r="I93" s="43">
        <v>78.9</v>
      </c>
    </row>
    <row r="94" spans="1:9" ht="36">
      <c r="A94" s="14" t="s">
        <v>128</v>
      </c>
      <c r="B94" s="52" t="s">
        <v>140</v>
      </c>
      <c r="C94" s="15" t="s">
        <v>122</v>
      </c>
      <c r="D94" s="15" t="s">
        <v>129</v>
      </c>
      <c r="E94" s="15"/>
      <c r="F94" s="15"/>
      <c r="G94" s="16">
        <f>SUM(G96)</f>
        <v>770</v>
      </c>
      <c r="H94" s="50">
        <f>H95</f>
        <v>745.9</v>
      </c>
      <c r="I94" s="50">
        <v>96.9</v>
      </c>
    </row>
    <row r="95" spans="1:9" ht="24">
      <c r="A95" s="18" t="s">
        <v>130</v>
      </c>
      <c r="B95" s="54" t="s">
        <v>140</v>
      </c>
      <c r="C95" s="19" t="s">
        <v>122</v>
      </c>
      <c r="D95" s="19" t="s">
        <v>129</v>
      </c>
      <c r="E95" s="19" t="s">
        <v>127</v>
      </c>
      <c r="F95" s="19"/>
      <c r="G95" s="20">
        <f>SUM(G96)</f>
        <v>770</v>
      </c>
      <c r="H95" s="41">
        <v>745.9</v>
      </c>
      <c r="I95" s="41">
        <v>96.9</v>
      </c>
    </row>
    <row r="96" spans="1:9" ht="24">
      <c r="A96" s="21" t="s">
        <v>20</v>
      </c>
      <c r="B96" s="56" t="s">
        <v>140</v>
      </c>
      <c r="C96" s="22" t="s">
        <v>122</v>
      </c>
      <c r="D96" s="22" t="s">
        <v>129</v>
      </c>
      <c r="E96" s="22" t="s">
        <v>127</v>
      </c>
      <c r="F96" s="22" t="s">
        <v>21</v>
      </c>
      <c r="G96" s="23">
        <v>770</v>
      </c>
      <c r="H96" s="43">
        <v>745.9</v>
      </c>
      <c r="I96" s="43">
        <v>96.9</v>
      </c>
    </row>
    <row r="97" spans="1:9" ht="12.75">
      <c r="A97" s="21"/>
      <c r="B97" s="56"/>
      <c r="C97" s="22"/>
      <c r="D97" s="22"/>
      <c r="E97" s="22"/>
      <c r="F97" s="22"/>
      <c r="G97" s="23"/>
      <c r="H97" s="63"/>
      <c r="I97" s="63"/>
    </row>
    <row r="98" spans="1:9" ht="24">
      <c r="A98" s="9" t="s">
        <v>131</v>
      </c>
      <c r="B98" s="81" t="s">
        <v>140</v>
      </c>
      <c r="C98" s="10" t="s">
        <v>69</v>
      </c>
      <c r="D98" s="10"/>
      <c r="E98" s="22"/>
      <c r="F98" s="22"/>
      <c r="G98" s="64">
        <f>SUM(G99)</f>
        <v>22</v>
      </c>
      <c r="H98" s="48">
        <v>7.8</v>
      </c>
      <c r="I98" s="48">
        <v>34.5</v>
      </c>
    </row>
    <row r="99" spans="1:9" ht="12">
      <c r="A99" s="14" t="s">
        <v>132</v>
      </c>
      <c r="B99" s="52" t="s">
        <v>140</v>
      </c>
      <c r="C99" s="15" t="s">
        <v>69</v>
      </c>
      <c r="D99" s="15" t="s">
        <v>122</v>
      </c>
      <c r="E99" s="22"/>
      <c r="F99" s="22"/>
      <c r="G99" s="16">
        <f>SUM(G100)</f>
        <v>22</v>
      </c>
      <c r="H99" s="50">
        <v>7.8</v>
      </c>
      <c r="I99" s="50">
        <v>34.5</v>
      </c>
    </row>
    <row r="100" spans="1:9" ht="24">
      <c r="A100" s="18" t="s">
        <v>133</v>
      </c>
      <c r="B100" s="54" t="s">
        <v>140</v>
      </c>
      <c r="C100" s="19" t="s">
        <v>69</v>
      </c>
      <c r="D100" s="19" t="s">
        <v>122</v>
      </c>
      <c r="E100" s="19" t="s">
        <v>134</v>
      </c>
      <c r="F100" s="19"/>
      <c r="G100" s="20">
        <f>SUM(G101)</f>
        <v>22</v>
      </c>
      <c r="H100" s="41">
        <v>7.8</v>
      </c>
      <c r="I100" s="41">
        <v>34.5</v>
      </c>
    </row>
    <row r="101" spans="1:9" ht="24">
      <c r="A101" s="18" t="s">
        <v>135</v>
      </c>
      <c r="B101" s="54" t="s">
        <v>140</v>
      </c>
      <c r="C101" s="19" t="s">
        <v>69</v>
      </c>
      <c r="D101" s="19" t="s">
        <v>122</v>
      </c>
      <c r="E101" s="19" t="s">
        <v>136</v>
      </c>
      <c r="F101" s="19"/>
      <c r="G101" s="20">
        <f>SUM(G102)</f>
        <v>22</v>
      </c>
      <c r="H101" s="41">
        <v>7.8</v>
      </c>
      <c r="I101" s="41">
        <v>34.5</v>
      </c>
    </row>
    <row r="102" spans="1:9" ht="24">
      <c r="A102" s="21" t="s">
        <v>20</v>
      </c>
      <c r="B102" s="56" t="s">
        <v>140</v>
      </c>
      <c r="C102" s="22" t="s">
        <v>69</v>
      </c>
      <c r="D102" s="22" t="s">
        <v>122</v>
      </c>
      <c r="E102" s="22" t="s">
        <v>136</v>
      </c>
      <c r="F102" s="22" t="s">
        <v>21</v>
      </c>
      <c r="G102" s="23">
        <v>22</v>
      </c>
      <c r="H102" s="43">
        <v>7.8</v>
      </c>
      <c r="I102" s="43">
        <v>34.5</v>
      </c>
    </row>
    <row r="103" spans="1:9" ht="12">
      <c r="A103" s="21"/>
      <c r="B103" s="56"/>
      <c r="C103" s="22"/>
      <c r="D103" s="22"/>
      <c r="E103" s="22"/>
      <c r="F103" s="22"/>
      <c r="G103" s="23"/>
      <c r="H103" s="92"/>
      <c r="I103" s="92"/>
    </row>
    <row r="104" spans="1:9" ht="12">
      <c r="A104" s="93" t="s">
        <v>137</v>
      </c>
      <c r="B104" s="94" t="s">
        <v>140</v>
      </c>
      <c r="C104" s="95" t="s">
        <v>40</v>
      </c>
      <c r="D104" s="95"/>
      <c r="E104" s="95"/>
      <c r="F104" s="95"/>
      <c r="G104" s="96">
        <f>SUM(G105)</f>
        <v>1517</v>
      </c>
      <c r="H104" s="48">
        <f>H105</f>
        <v>1513.2</v>
      </c>
      <c r="I104" s="48">
        <v>99.7</v>
      </c>
    </row>
    <row r="105" spans="1:9" ht="12">
      <c r="A105" s="37" t="s">
        <v>138</v>
      </c>
      <c r="B105" s="89" t="s">
        <v>140</v>
      </c>
      <c r="C105" s="38" t="s">
        <v>40</v>
      </c>
      <c r="D105" s="38" t="s">
        <v>30</v>
      </c>
      <c r="E105" s="38"/>
      <c r="F105" s="38"/>
      <c r="G105" s="39">
        <f>SUM(G106)</f>
        <v>1517</v>
      </c>
      <c r="H105" s="50">
        <f>H107+H109+H111+H113</f>
        <v>1513.2</v>
      </c>
      <c r="I105" s="50">
        <v>99.7</v>
      </c>
    </row>
    <row r="106" spans="1:9" ht="72">
      <c r="A106" s="40" t="s">
        <v>163</v>
      </c>
      <c r="B106" s="66" t="s">
        <v>140</v>
      </c>
      <c r="C106" s="32" t="s">
        <v>40</v>
      </c>
      <c r="D106" s="32" t="s">
        <v>30</v>
      </c>
      <c r="E106" s="32" t="s">
        <v>164</v>
      </c>
      <c r="F106" s="32"/>
      <c r="G106" s="34">
        <f>G107+G109+G111+G113</f>
        <v>1517</v>
      </c>
      <c r="H106" s="41">
        <f>H108+H110+H112+H114</f>
        <v>1513.2</v>
      </c>
      <c r="I106" s="41">
        <v>99.7</v>
      </c>
    </row>
    <row r="107" spans="1:9" ht="48">
      <c r="A107" s="18" t="s">
        <v>139</v>
      </c>
      <c r="B107" s="66" t="s">
        <v>140</v>
      </c>
      <c r="C107" s="32" t="s">
        <v>40</v>
      </c>
      <c r="D107" s="32" t="s">
        <v>30</v>
      </c>
      <c r="E107" s="32" t="s">
        <v>141</v>
      </c>
      <c r="F107" s="32"/>
      <c r="G107" s="34">
        <f>SUM(G108)</f>
        <v>1300</v>
      </c>
      <c r="H107" s="41">
        <v>1296.2</v>
      </c>
      <c r="I107" s="41">
        <v>99.7</v>
      </c>
    </row>
    <row r="108" spans="1:9" ht="12">
      <c r="A108" s="21" t="s">
        <v>138</v>
      </c>
      <c r="B108" s="56" t="s">
        <v>140</v>
      </c>
      <c r="C108" s="22" t="s">
        <v>40</v>
      </c>
      <c r="D108" s="22" t="s">
        <v>30</v>
      </c>
      <c r="E108" s="22" t="s">
        <v>141</v>
      </c>
      <c r="F108" s="22" t="s">
        <v>142</v>
      </c>
      <c r="G108" s="23">
        <v>1300</v>
      </c>
      <c r="H108" s="23">
        <v>1296.2</v>
      </c>
      <c r="I108" s="23">
        <v>99.7</v>
      </c>
    </row>
    <row r="109" spans="1:9" ht="60">
      <c r="A109" s="18" t="s">
        <v>143</v>
      </c>
      <c r="B109" s="54" t="s">
        <v>140</v>
      </c>
      <c r="C109" s="19" t="s">
        <v>40</v>
      </c>
      <c r="D109" s="19" t="s">
        <v>30</v>
      </c>
      <c r="E109" s="19" t="s">
        <v>144</v>
      </c>
      <c r="F109" s="19"/>
      <c r="G109" s="20">
        <f>SUM(G110)</f>
        <v>200</v>
      </c>
      <c r="H109" s="20">
        <v>200</v>
      </c>
      <c r="I109" s="20">
        <v>100</v>
      </c>
    </row>
    <row r="110" spans="1:9" ht="12">
      <c r="A110" s="21" t="s">
        <v>138</v>
      </c>
      <c r="B110" s="56" t="s">
        <v>140</v>
      </c>
      <c r="C110" s="22" t="s">
        <v>40</v>
      </c>
      <c r="D110" s="22" t="s">
        <v>30</v>
      </c>
      <c r="E110" s="22" t="s">
        <v>144</v>
      </c>
      <c r="F110" s="22" t="s">
        <v>142</v>
      </c>
      <c r="G110" s="23">
        <v>200</v>
      </c>
      <c r="H110" s="23">
        <v>200</v>
      </c>
      <c r="I110" s="23">
        <v>100</v>
      </c>
    </row>
    <row r="111" spans="1:9" ht="60">
      <c r="A111" s="18" t="s">
        <v>145</v>
      </c>
      <c r="B111" s="54" t="s">
        <v>140</v>
      </c>
      <c r="C111" s="19" t="s">
        <v>40</v>
      </c>
      <c r="D111" s="19" t="s">
        <v>30</v>
      </c>
      <c r="E111" s="19" t="s">
        <v>146</v>
      </c>
      <c r="F111" s="19"/>
      <c r="G111" s="20">
        <f>SUM(G112)</f>
        <v>16</v>
      </c>
      <c r="H111" s="34">
        <v>16</v>
      </c>
      <c r="I111" s="34">
        <v>100</v>
      </c>
    </row>
    <row r="112" spans="1:9" ht="12">
      <c r="A112" s="21" t="s">
        <v>138</v>
      </c>
      <c r="B112" s="56" t="s">
        <v>140</v>
      </c>
      <c r="C112" s="22" t="s">
        <v>40</v>
      </c>
      <c r="D112" s="22" t="s">
        <v>30</v>
      </c>
      <c r="E112" s="22" t="s">
        <v>146</v>
      </c>
      <c r="F112" s="22" t="s">
        <v>142</v>
      </c>
      <c r="G112" s="23">
        <v>16</v>
      </c>
      <c r="H112" s="23">
        <v>16</v>
      </c>
      <c r="I112" s="23">
        <v>100</v>
      </c>
    </row>
    <row r="113" spans="1:9" ht="60">
      <c r="A113" s="18" t="s">
        <v>147</v>
      </c>
      <c r="B113" s="54" t="s">
        <v>140</v>
      </c>
      <c r="C113" s="19" t="s">
        <v>40</v>
      </c>
      <c r="D113" s="19" t="s">
        <v>30</v>
      </c>
      <c r="E113" s="19" t="s">
        <v>148</v>
      </c>
      <c r="F113" s="19"/>
      <c r="G113" s="20">
        <f>SUM(G114)</f>
        <v>1</v>
      </c>
      <c r="H113" s="20">
        <v>1</v>
      </c>
      <c r="I113" s="20">
        <v>100</v>
      </c>
    </row>
    <row r="114" spans="1:9" ht="12">
      <c r="A114" s="21" t="s">
        <v>138</v>
      </c>
      <c r="B114" s="56" t="s">
        <v>140</v>
      </c>
      <c r="C114" s="22" t="s">
        <v>40</v>
      </c>
      <c r="D114" s="22" t="s">
        <v>30</v>
      </c>
      <c r="E114" s="22" t="s">
        <v>148</v>
      </c>
      <c r="F114" s="22" t="s">
        <v>142</v>
      </c>
      <c r="G114" s="23">
        <v>1</v>
      </c>
      <c r="H114" s="23">
        <v>1</v>
      </c>
      <c r="I114" s="23">
        <v>100</v>
      </c>
    </row>
    <row r="115" spans="1:9" ht="12">
      <c r="A115" s="21"/>
      <c r="B115" s="97"/>
      <c r="C115" s="22"/>
      <c r="D115" s="22"/>
      <c r="E115" s="22"/>
      <c r="F115" s="22"/>
      <c r="G115" s="23"/>
      <c r="H115" s="92"/>
      <c r="I115" s="92"/>
    </row>
    <row r="116" spans="1:9" ht="51">
      <c r="A116" s="98" t="s">
        <v>165</v>
      </c>
      <c r="B116" s="99" t="s">
        <v>166</v>
      </c>
      <c r="C116" s="100"/>
      <c r="D116" s="100"/>
      <c r="E116" s="100"/>
      <c r="F116" s="100"/>
      <c r="G116" s="101">
        <f>SUM(G117)</f>
        <v>322</v>
      </c>
      <c r="H116" s="102">
        <f>H118</f>
        <v>298.8</v>
      </c>
      <c r="I116" s="102">
        <f>I118</f>
        <v>92.8</v>
      </c>
    </row>
    <row r="117" spans="1:9" ht="12.75">
      <c r="A117" s="9" t="s">
        <v>12</v>
      </c>
      <c r="B117" s="103" t="s">
        <v>166</v>
      </c>
      <c r="C117" s="10" t="s">
        <v>13</v>
      </c>
      <c r="D117" s="10"/>
      <c r="E117" s="10"/>
      <c r="F117" s="10"/>
      <c r="G117" s="11">
        <f>SUM(G118)</f>
        <v>322</v>
      </c>
      <c r="H117" s="64">
        <f>H118</f>
        <v>298.8</v>
      </c>
      <c r="I117" s="64">
        <f>I118</f>
        <v>92.8</v>
      </c>
    </row>
    <row r="118" spans="1:9" ht="48">
      <c r="A118" s="14" t="s">
        <v>23</v>
      </c>
      <c r="B118" s="104" t="s">
        <v>166</v>
      </c>
      <c r="C118" s="24" t="s">
        <v>13</v>
      </c>
      <c r="D118" s="24" t="s">
        <v>24</v>
      </c>
      <c r="E118" s="24"/>
      <c r="F118" s="24"/>
      <c r="G118" s="25">
        <f>G119</f>
        <v>322</v>
      </c>
      <c r="H118" s="16">
        <v>298.8</v>
      </c>
      <c r="I118" s="16">
        <v>92.8</v>
      </c>
    </row>
    <row r="119" spans="1:9" ht="48">
      <c r="A119" s="18" t="s">
        <v>16</v>
      </c>
      <c r="B119" s="54" t="s">
        <v>166</v>
      </c>
      <c r="C119" s="26" t="s">
        <v>13</v>
      </c>
      <c r="D119" s="26" t="s">
        <v>24</v>
      </c>
      <c r="E119" s="26" t="s">
        <v>17</v>
      </c>
      <c r="F119" s="27"/>
      <c r="G119" s="28">
        <f>G121+G123</f>
        <v>322</v>
      </c>
      <c r="H119" s="20">
        <v>298.9</v>
      </c>
      <c r="I119" s="20">
        <v>92.8</v>
      </c>
    </row>
    <row r="120" spans="1:9" ht="12">
      <c r="A120" s="18" t="s">
        <v>25</v>
      </c>
      <c r="B120" s="54" t="s">
        <v>166</v>
      </c>
      <c r="C120" s="26" t="s">
        <v>13</v>
      </c>
      <c r="D120" s="26" t="s">
        <v>24</v>
      </c>
      <c r="E120" s="26" t="s">
        <v>26</v>
      </c>
      <c r="F120" s="26"/>
      <c r="G120" s="29">
        <v>30</v>
      </c>
      <c r="H120" s="20">
        <v>7.8</v>
      </c>
      <c r="I120" s="20">
        <v>26</v>
      </c>
    </row>
    <row r="121" spans="1:9" ht="24">
      <c r="A121" s="21" t="s">
        <v>20</v>
      </c>
      <c r="B121" s="56" t="s">
        <v>166</v>
      </c>
      <c r="C121" s="22" t="s">
        <v>13</v>
      </c>
      <c r="D121" s="22" t="s">
        <v>24</v>
      </c>
      <c r="E121" s="22" t="s">
        <v>26</v>
      </c>
      <c r="F121" s="22" t="s">
        <v>21</v>
      </c>
      <c r="G121" s="31">
        <v>30</v>
      </c>
      <c r="H121" s="23">
        <v>7.8</v>
      </c>
      <c r="I121" s="23">
        <v>26</v>
      </c>
    </row>
    <row r="122" spans="1:9" ht="48">
      <c r="A122" s="18" t="s">
        <v>167</v>
      </c>
      <c r="B122" s="54" t="s">
        <v>166</v>
      </c>
      <c r="C122" s="105" t="s">
        <v>13</v>
      </c>
      <c r="D122" s="105" t="s">
        <v>24</v>
      </c>
      <c r="E122" s="26" t="s">
        <v>28</v>
      </c>
      <c r="F122" s="26"/>
      <c r="G122" s="29">
        <f>G123</f>
        <v>292</v>
      </c>
      <c r="H122" s="20">
        <v>291.1</v>
      </c>
      <c r="I122" s="20">
        <v>99.7</v>
      </c>
    </row>
    <row r="123" spans="1:9" ht="24">
      <c r="A123" s="21" t="s">
        <v>20</v>
      </c>
      <c r="B123" s="56" t="s">
        <v>166</v>
      </c>
      <c r="C123" s="22" t="s">
        <v>13</v>
      </c>
      <c r="D123" s="22" t="s">
        <v>24</v>
      </c>
      <c r="E123" s="22" t="s">
        <v>28</v>
      </c>
      <c r="F123" s="22" t="s">
        <v>21</v>
      </c>
      <c r="G123" s="31">
        <v>292</v>
      </c>
      <c r="H123" s="23">
        <v>291.1</v>
      </c>
      <c r="I123" s="23">
        <v>99.7</v>
      </c>
    </row>
    <row r="124" spans="1:9" ht="12">
      <c r="A124" s="106" t="s">
        <v>168</v>
      </c>
      <c r="B124" s="107"/>
      <c r="C124" s="92"/>
      <c r="D124" s="92"/>
      <c r="E124" s="92"/>
      <c r="F124" s="92"/>
      <c r="G124" s="108">
        <f>SUM(G116,G9)</f>
        <v>24143</v>
      </c>
      <c r="H124" s="109">
        <f>H9+H116</f>
        <v>22263.699999999997</v>
      </c>
      <c r="I124" s="106">
        <v>92.2</v>
      </c>
    </row>
  </sheetData>
  <mergeCells count="5">
    <mergeCell ref="A6:I6"/>
    <mergeCell ref="C2:G2"/>
    <mergeCell ref="C3:I3"/>
    <mergeCell ref="C4:I4"/>
    <mergeCell ref="D5:G5"/>
  </mergeCells>
  <printOptions/>
  <pageMargins left="0.7875" right="0.7875" top="0.9840277777777777" bottom="0.9840277777777777" header="0.5118055555555555" footer="0.5118055555555555"/>
  <pageSetup horizontalDpi="300" verticalDpi="300" orientation="portrait" paperSize="9" scale="92"/>
  <headerFooter alignWithMargins="0">
    <oddFooter>&amp;CСтраница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B14" sqref="B14"/>
    </sheetView>
  </sheetViews>
  <sheetFormatPr defaultColWidth="9.00390625" defaultRowHeight="12.75"/>
  <cols>
    <col min="1" max="1" width="25.25390625" style="0" customWidth="1"/>
    <col min="2" max="2" width="53.25390625" style="0" customWidth="1"/>
    <col min="3" max="3" width="10.625" style="0" customWidth="1"/>
    <col min="4" max="4" width="9.75390625" style="0" customWidth="1"/>
  </cols>
  <sheetData>
    <row r="1" spans="2:6" ht="12.75" customHeight="1">
      <c r="B1" s="152" t="s">
        <v>169</v>
      </c>
      <c r="C1" s="152"/>
      <c r="E1" s="152"/>
      <c r="F1" s="152"/>
    </row>
    <row r="2" spans="2:8" ht="36">
      <c r="B2" s="3" t="s">
        <v>170</v>
      </c>
      <c r="C2" s="3"/>
      <c r="D2" s="3"/>
      <c r="E2" s="3"/>
      <c r="F2" s="3"/>
      <c r="G2" s="4"/>
      <c r="H2" s="4"/>
    </row>
    <row r="3" spans="2:8" ht="39.75" customHeight="1">
      <c r="B3" s="110" t="s">
        <v>2</v>
      </c>
      <c r="C3" s="110"/>
      <c r="D3" s="110"/>
      <c r="E3" s="110"/>
      <c r="F3" s="110"/>
      <c r="G3" s="4"/>
      <c r="H3" s="4"/>
    </row>
    <row r="4" spans="2:6" ht="15" customHeight="1">
      <c r="B4" s="111"/>
      <c r="C4" s="112"/>
      <c r="E4" s="112"/>
      <c r="F4" s="112"/>
    </row>
    <row r="5" spans="2:6" ht="15" customHeight="1">
      <c r="B5" s="111"/>
      <c r="C5" s="112"/>
      <c r="E5" s="112"/>
      <c r="F5" s="112"/>
    </row>
    <row r="6" spans="1:4" ht="38.25" customHeight="1">
      <c r="A6" s="153" t="s">
        <v>171</v>
      </c>
      <c r="B6" s="153"/>
      <c r="C6" s="153"/>
      <c r="D6" s="153"/>
    </row>
    <row r="7" spans="1:3" ht="12.75">
      <c r="A7" s="42"/>
      <c r="C7" s="42"/>
    </row>
    <row r="8" spans="3:4" ht="12.75" customHeight="1">
      <c r="C8" s="154" t="s">
        <v>172</v>
      </c>
      <c r="D8" s="154"/>
    </row>
    <row r="9" spans="1:4" ht="67.5">
      <c r="A9" s="113" t="s">
        <v>173</v>
      </c>
      <c r="B9" s="113" t="s">
        <v>174</v>
      </c>
      <c r="C9" s="114" t="s">
        <v>9</v>
      </c>
      <c r="D9" s="114" t="s">
        <v>10</v>
      </c>
    </row>
    <row r="10" spans="1:4" s="119" customFormat="1" ht="45" customHeight="1">
      <c r="A10" s="115"/>
      <c r="B10" s="116" t="s">
        <v>175</v>
      </c>
      <c r="C10" s="117">
        <v>-8000</v>
      </c>
      <c r="D10" s="118">
        <v>-6763.2</v>
      </c>
    </row>
    <row r="11" spans="1:4" ht="24.75" customHeight="1">
      <c r="A11" s="120"/>
      <c r="B11" s="116" t="s">
        <v>176</v>
      </c>
      <c r="C11" s="117">
        <v>8000</v>
      </c>
      <c r="D11" s="118">
        <v>6763.2</v>
      </c>
    </row>
    <row r="12" spans="1:4" ht="25.5">
      <c r="A12" s="120" t="s">
        <v>177</v>
      </c>
      <c r="B12" s="121" t="s">
        <v>178</v>
      </c>
      <c r="C12" s="122">
        <v>0</v>
      </c>
      <c r="D12" s="113">
        <v>0</v>
      </c>
    </row>
    <row r="13" spans="1:4" ht="25.5">
      <c r="A13" s="123" t="s">
        <v>179</v>
      </c>
      <c r="B13" s="124" t="s">
        <v>180</v>
      </c>
      <c r="C13" s="125">
        <v>500</v>
      </c>
      <c r="D13" s="126">
        <v>0</v>
      </c>
    </row>
    <row r="14" spans="1:4" s="35" customFormat="1" ht="38.25">
      <c r="A14" s="100" t="s">
        <v>181</v>
      </c>
      <c r="B14" s="127" t="s">
        <v>182</v>
      </c>
      <c r="C14" s="128">
        <v>500</v>
      </c>
      <c r="D14" s="129">
        <v>0</v>
      </c>
    </row>
    <row r="15" spans="1:4" ht="38.25">
      <c r="A15" s="123" t="s">
        <v>183</v>
      </c>
      <c r="B15" s="124" t="s">
        <v>184</v>
      </c>
      <c r="C15" s="125">
        <v>-500</v>
      </c>
      <c r="D15" s="126">
        <v>0</v>
      </c>
    </row>
    <row r="16" spans="1:4" s="35" customFormat="1" ht="28.5" customHeight="1">
      <c r="A16" s="100" t="s">
        <v>185</v>
      </c>
      <c r="B16" s="127" t="s">
        <v>186</v>
      </c>
      <c r="C16" s="128">
        <v>-500</v>
      </c>
      <c r="D16" s="129">
        <v>0</v>
      </c>
    </row>
    <row r="17" spans="1:4" s="35" customFormat="1" ht="25.5">
      <c r="A17" s="120" t="s">
        <v>187</v>
      </c>
      <c r="B17" s="121" t="s">
        <v>188</v>
      </c>
      <c r="C17" s="122">
        <v>0</v>
      </c>
      <c r="D17" s="113">
        <v>0</v>
      </c>
    </row>
    <row r="18" spans="1:4" s="35" customFormat="1" ht="25.5">
      <c r="A18" s="123" t="s">
        <v>189</v>
      </c>
      <c r="B18" s="124" t="s">
        <v>190</v>
      </c>
      <c r="C18" s="125">
        <v>1000</v>
      </c>
      <c r="D18" s="126">
        <v>0</v>
      </c>
    </row>
    <row r="19" spans="1:4" s="35" customFormat="1" ht="38.25">
      <c r="A19" s="100" t="s">
        <v>191</v>
      </c>
      <c r="B19" s="127" t="s">
        <v>192</v>
      </c>
      <c r="C19" s="128">
        <v>1000</v>
      </c>
      <c r="D19" s="129">
        <v>0</v>
      </c>
    </row>
    <row r="20" spans="1:4" s="35" customFormat="1" ht="25.5">
      <c r="A20" s="123" t="s">
        <v>193</v>
      </c>
      <c r="B20" s="124" t="s">
        <v>194</v>
      </c>
      <c r="C20" s="125">
        <v>-1000</v>
      </c>
      <c r="D20" s="126">
        <v>0</v>
      </c>
    </row>
    <row r="21" spans="1:4" s="35" customFormat="1" ht="38.25">
      <c r="A21" s="100" t="s">
        <v>195</v>
      </c>
      <c r="B21" s="127" t="s">
        <v>196</v>
      </c>
      <c r="C21" s="128">
        <v>-1000</v>
      </c>
      <c r="D21" s="129">
        <v>0</v>
      </c>
    </row>
    <row r="22" spans="1:4" ht="25.5">
      <c r="A22" s="120" t="s">
        <v>197</v>
      </c>
      <c r="B22" s="130" t="s">
        <v>198</v>
      </c>
      <c r="C22" s="122">
        <f>C24+C23</f>
        <v>8000</v>
      </c>
      <c r="D22" s="113">
        <v>6763.2</v>
      </c>
    </row>
    <row r="23" spans="1:4" s="35" customFormat="1" ht="25.5">
      <c r="A23" s="100" t="s">
        <v>199</v>
      </c>
      <c r="B23" s="131" t="s">
        <v>200</v>
      </c>
      <c r="C23" s="128">
        <v>-17643</v>
      </c>
      <c r="D23" s="132" t="s">
        <v>201</v>
      </c>
    </row>
    <row r="24" spans="1:4" s="35" customFormat="1" ht="25.5">
      <c r="A24" s="100" t="s">
        <v>202</v>
      </c>
      <c r="B24" s="131" t="s">
        <v>203</v>
      </c>
      <c r="C24" s="128">
        <v>25643</v>
      </c>
      <c r="D24" s="129">
        <v>22263.7</v>
      </c>
    </row>
  </sheetData>
  <mergeCells count="4">
    <mergeCell ref="B1:C1"/>
    <mergeCell ref="E1:F1"/>
    <mergeCell ref="A6:D6"/>
    <mergeCell ref="C8:D8"/>
  </mergeCells>
  <printOptions/>
  <pageMargins left="0.75" right="0.75" top="1" bottom="1"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28"/>
  <sheetViews>
    <sheetView workbookViewId="0" topLeftCell="A1">
      <selection activeCell="G20" sqref="G20"/>
    </sheetView>
  </sheetViews>
  <sheetFormatPr defaultColWidth="9.00390625" defaultRowHeight="12.75"/>
  <cols>
    <col min="1" max="1" width="4.25390625" style="0" customWidth="1"/>
    <col min="5" max="5" width="23.625" style="0" customWidth="1"/>
    <col min="6" max="6" width="19.375" style="0" customWidth="1"/>
    <col min="7" max="7" width="14.25390625" style="0" customWidth="1"/>
  </cols>
  <sheetData>
    <row r="1" spans="4:6" ht="15.75" customHeight="1">
      <c r="D1" s="133"/>
      <c r="E1" s="134"/>
      <c r="F1" s="133" t="s">
        <v>204</v>
      </c>
    </row>
    <row r="2" spans="4:7" ht="52.5" customHeight="1">
      <c r="D2" s="135"/>
      <c r="E2" s="136"/>
      <c r="F2" s="150" t="s">
        <v>205</v>
      </c>
      <c r="G2" s="150"/>
    </row>
    <row r="3" spans="4:7" ht="57" customHeight="1">
      <c r="D3" s="133"/>
      <c r="E3" s="137"/>
      <c r="F3" s="160" t="s">
        <v>2</v>
      </c>
      <c r="G3" s="160"/>
    </row>
    <row r="4" spans="4:7" ht="16.5" customHeight="1">
      <c r="D4" s="133"/>
      <c r="E4" s="137"/>
      <c r="F4" s="160"/>
      <c r="G4" s="160"/>
    </row>
    <row r="5" spans="4:6" ht="12.75">
      <c r="D5" s="42"/>
      <c r="E5" s="42"/>
      <c r="F5" s="42"/>
    </row>
    <row r="6" spans="2:6" ht="42" customHeight="1">
      <c r="B6" s="153" t="s">
        <v>206</v>
      </c>
      <c r="C6" s="153"/>
      <c r="D6" s="153"/>
      <c r="E6" s="153"/>
      <c r="F6" s="153"/>
    </row>
    <row r="7" spans="2:6" ht="12.75">
      <c r="B7" s="42"/>
      <c r="C7" s="42"/>
      <c r="D7" s="42"/>
      <c r="E7" s="42"/>
      <c r="F7" s="42"/>
    </row>
    <row r="8" spans="1:6" ht="12.75">
      <c r="A8" s="138" t="s">
        <v>207</v>
      </c>
      <c r="B8" s="139" t="s">
        <v>208</v>
      </c>
      <c r="C8" s="139"/>
      <c r="D8" s="139"/>
      <c r="E8" s="139"/>
      <c r="F8" s="139"/>
    </row>
    <row r="9" spans="1:6" ht="17.25" customHeight="1">
      <c r="A9" s="1"/>
      <c r="B9" s="1"/>
      <c r="C9" s="1"/>
      <c r="D9" s="1"/>
      <c r="E9" s="1"/>
      <c r="F9" s="1"/>
    </row>
    <row r="10" spans="1:7" ht="48.75" customHeight="1">
      <c r="A10" s="140" t="s">
        <v>209</v>
      </c>
      <c r="B10" s="161" t="s">
        <v>210</v>
      </c>
      <c r="C10" s="161"/>
      <c r="D10" s="161"/>
      <c r="E10" s="161"/>
      <c r="F10" s="73" t="s">
        <v>211</v>
      </c>
      <c r="G10" s="141" t="s">
        <v>212</v>
      </c>
    </row>
    <row r="11" spans="1:7" ht="34.5" customHeight="1">
      <c r="A11" s="142" t="s">
        <v>213</v>
      </c>
      <c r="B11" s="157" t="s">
        <v>214</v>
      </c>
      <c r="C11" s="157"/>
      <c r="D11" s="157"/>
      <c r="E11" s="157"/>
      <c r="F11" s="143">
        <v>500</v>
      </c>
      <c r="G11" s="142">
        <v>0</v>
      </c>
    </row>
    <row r="12" spans="1:7" ht="38.25" customHeight="1">
      <c r="A12" s="142" t="s">
        <v>215</v>
      </c>
      <c r="B12" s="157" t="s">
        <v>216</v>
      </c>
      <c r="C12" s="157"/>
      <c r="D12" s="157"/>
      <c r="E12" s="157"/>
      <c r="F12" s="143">
        <v>1000</v>
      </c>
      <c r="G12" s="142">
        <v>0</v>
      </c>
    </row>
    <row r="13" spans="1:7" ht="12.75" customHeight="1">
      <c r="A13" s="41"/>
      <c r="B13" s="158" t="s">
        <v>217</v>
      </c>
      <c r="C13" s="158"/>
      <c r="D13" s="158"/>
      <c r="E13" s="158"/>
      <c r="F13" s="144">
        <v>1500</v>
      </c>
      <c r="G13" s="145">
        <v>0</v>
      </c>
    </row>
    <row r="14" spans="1:6" ht="12.75" customHeight="1">
      <c r="A14" s="84"/>
      <c r="B14" s="146"/>
      <c r="C14" s="146"/>
      <c r="D14" s="146"/>
      <c r="E14" s="146"/>
      <c r="F14" s="147"/>
    </row>
    <row r="15" spans="1:6" ht="12.75">
      <c r="A15" s="1"/>
      <c r="B15" s="1"/>
      <c r="C15" s="1"/>
      <c r="D15" s="1"/>
      <c r="E15" s="1"/>
      <c r="F15" s="1"/>
    </row>
    <row r="16" spans="1:6" ht="12.75">
      <c r="A16" s="138" t="s">
        <v>218</v>
      </c>
      <c r="B16" s="139" t="s">
        <v>219</v>
      </c>
      <c r="C16" s="139"/>
      <c r="D16" s="139"/>
      <c r="E16" s="1"/>
      <c r="F16" s="1"/>
    </row>
    <row r="17" spans="1:6" ht="12.75">
      <c r="A17" s="1"/>
      <c r="B17" s="1"/>
      <c r="C17" s="1"/>
      <c r="D17" s="1"/>
      <c r="E17" s="1"/>
      <c r="F17" s="1"/>
    </row>
    <row r="18" spans="1:9" ht="65.25" customHeight="1">
      <c r="A18" s="140" t="s">
        <v>209</v>
      </c>
      <c r="B18" s="159" t="s">
        <v>220</v>
      </c>
      <c r="C18" s="159"/>
      <c r="D18" s="159"/>
      <c r="E18" s="159"/>
      <c r="F18" s="73" t="s">
        <v>221</v>
      </c>
      <c r="G18" s="141" t="s">
        <v>212</v>
      </c>
      <c r="H18" s="134"/>
      <c r="I18" s="134"/>
    </row>
    <row r="19" spans="1:7" ht="39.75" customHeight="1">
      <c r="A19" s="142" t="s">
        <v>213</v>
      </c>
      <c r="B19" s="155" t="s">
        <v>214</v>
      </c>
      <c r="C19" s="155"/>
      <c r="D19" s="155"/>
      <c r="E19" s="155"/>
      <c r="F19" s="148">
        <v>500</v>
      </c>
      <c r="G19" s="142">
        <v>0</v>
      </c>
    </row>
    <row r="20" spans="1:7" ht="42.75" customHeight="1">
      <c r="A20" s="142" t="s">
        <v>215</v>
      </c>
      <c r="B20" s="155" t="s">
        <v>222</v>
      </c>
      <c r="C20" s="155"/>
      <c r="D20" s="155"/>
      <c r="E20" s="155"/>
      <c r="F20" s="148">
        <v>1000</v>
      </c>
      <c r="G20" s="142">
        <v>0</v>
      </c>
    </row>
    <row r="21" spans="1:7" ht="12.75" customHeight="1">
      <c r="A21" s="41"/>
      <c r="B21" s="156" t="s">
        <v>217</v>
      </c>
      <c r="C21" s="156"/>
      <c r="D21" s="156"/>
      <c r="E21" s="156"/>
      <c r="F21" s="145">
        <v>1500</v>
      </c>
      <c r="G21" s="145">
        <v>0</v>
      </c>
    </row>
    <row r="22" spans="1:6" ht="12.75">
      <c r="A22" s="1"/>
      <c r="B22" s="1"/>
      <c r="C22" s="1"/>
      <c r="D22" s="1"/>
      <c r="E22" s="1"/>
      <c r="F22" s="1"/>
    </row>
    <row r="28" spans="1:6" ht="12.75">
      <c r="A28" s="42"/>
      <c r="B28" s="42"/>
      <c r="C28" s="42"/>
      <c r="D28" s="42"/>
      <c r="E28" s="42"/>
      <c r="F28" s="42"/>
    </row>
  </sheetData>
  <mergeCells count="11">
    <mergeCell ref="F2:G2"/>
    <mergeCell ref="F3:G4"/>
    <mergeCell ref="B6:F6"/>
    <mergeCell ref="B10:E10"/>
    <mergeCell ref="B19:E19"/>
    <mergeCell ref="B20:E20"/>
    <mergeCell ref="B21:E21"/>
    <mergeCell ref="B11:E11"/>
    <mergeCell ref="B12:E12"/>
    <mergeCell ref="B13:E13"/>
    <mergeCell ref="B18:E18"/>
  </mergeCells>
  <printOptions/>
  <pageMargins left="0.75" right="0.75" top="1" bottom="1" header="0.5118055555555555" footer="0.5118055555555555"/>
  <pageSetup horizontalDpi="300" verticalDpi="300" orientation="portrait" paperSize="9" scale="95"/>
</worksheet>
</file>

<file path=xl/worksheets/sheet6.xml><?xml version="1.0" encoding="utf-8"?>
<worksheet xmlns="http://schemas.openxmlformats.org/spreadsheetml/2006/main" xmlns:r="http://schemas.openxmlformats.org/officeDocument/2006/relationships">
  <dimension ref="A1:E14"/>
  <sheetViews>
    <sheetView tabSelected="1" workbookViewId="0" topLeftCell="A10">
      <selection activeCell="G19" sqref="G18:G19"/>
    </sheetView>
  </sheetViews>
  <sheetFormatPr defaultColWidth="9.00390625" defaultRowHeight="12.75"/>
  <cols>
    <col min="1" max="1" width="5.875" style="0" customWidth="1"/>
    <col min="2" max="2" width="47.00390625" style="0" customWidth="1"/>
    <col min="3" max="3" width="16.25390625" style="0" customWidth="1"/>
    <col min="4" max="4" width="11.625" style="0" customWidth="1"/>
    <col min="5" max="5" width="14.00390625" style="0" customWidth="1"/>
  </cols>
  <sheetData>
    <row r="1" spans="1:5" ht="12.75" customHeight="1">
      <c r="A1" s="30"/>
      <c r="B1" s="30"/>
      <c r="C1" s="150" t="s">
        <v>302</v>
      </c>
      <c r="D1" s="150"/>
      <c r="E1" s="203"/>
    </row>
    <row r="2" spans="1:5" ht="37.5" customHeight="1">
      <c r="A2" s="30"/>
      <c r="B2" s="30"/>
      <c r="C2" s="150" t="s">
        <v>303</v>
      </c>
      <c r="D2" s="150"/>
      <c r="E2" s="150"/>
    </row>
    <row r="3" spans="1:5" ht="12.75">
      <c r="A3" s="30"/>
      <c r="B3" s="30"/>
      <c r="C3" s="160" t="s">
        <v>2</v>
      </c>
      <c r="D3" s="160"/>
      <c r="E3" s="160"/>
    </row>
    <row r="4" spans="1:5" ht="42.75" customHeight="1">
      <c r="A4" s="30"/>
      <c r="B4" s="30"/>
      <c r="C4" s="160"/>
      <c r="D4" s="160"/>
      <c r="E4" s="160"/>
    </row>
    <row r="5" spans="1:5" ht="12.75">
      <c r="A5" s="30"/>
      <c r="B5" s="30"/>
      <c r="C5" s="204"/>
      <c r="D5" s="204"/>
      <c r="E5" s="30"/>
    </row>
    <row r="6" spans="1:5" ht="96" customHeight="1">
      <c r="A6" s="30"/>
      <c r="B6" s="153" t="s">
        <v>304</v>
      </c>
      <c r="C6" s="153"/>
      <c r="D6" s="153"/>
      <c r="E6" s="153"/>
    </row>
    <row r="7" spans="1:5" ht="12.75">
      <c r="A7" s="30"/>
      <c r="B7" s="42"/>
      <c r="C7" s="42"/>
      <c r="D7" s="42"/>
      <c r="E7" s="30"/>
    </row>
    <row r="8" spans="1:5" ht="12.75">
      <c r="A8" s="30"/>
      <c r="B8" s="30"/>
      <c r="C8" s="30"/>
      <c r="D8" s="205" t="s">
        <v>172</v>
      </c>
      <c r="E8" s="205"/>
    </row>
    <row r="9" spans="1:5" ht="72">
      <c r="A9" s="30"/>
      <c r="B9" s="161" t="s">
        <v>305</v>
      </c>
      <c r="C9" s="161"/>
      <c r="D9" s="73" t="s">
        <v>9</v>
      </c>
      <c r="E9" s="72" t="s">
        <v>10</v>
      </c>
    </row>
    <row r="10" spans="1:5" ht="48.75" customHeight="1">
      <c r="A10" s="30"/>
      <c r="B10" s="206" t="s">
        <v>143</v>
      </c>
      <c r="C10" s="206"/>
      <c r="D10" s="207">
        <v>200</v>
      </c>
      <c r="E10" s="207">
        <v>200</v>
      </c>
    </row>
    <row r="11" spans="1:5" ht="58.5" customHeight="1">
      <c r="A11" s="30"/>
      <c r="B11" s="206" t="s">
        <v>145</v>
      </c>
      <c r="C11" s="206"/>
      <c r="D11" s="207">
        <v>16</v>
      </c>
      <c r="E11" s="207">
        <v>16</v>
      </c>
    </row>
    <row r="12" spans="1:5" ht="158.25" customHeight="1">
      <c r="A12" s="30"/>
      <c r="B12" s="206" t="s">
        <v>306</v>
      </c>
      <c r="C12" s="206"/>
      <c r="D12" s="207">
        <v>1300</v>
      </c>
      <c r="E12" s="207">
        <v>1296.2</v>
      </c>
    </row>
    <row r="13" spans="1:5" ht="43.5" customHeight="1">
      <c r="A13" s="208"/>
      <c r="B13" s="206" t="s">
        <v>147</v>
      </c>
      <c r="C13" s="206"/>
      <c r="D13" s="209">
        <v>1</v>
      </c>
      <c r="E13" s="209">
        <v>1</v>
      </c>
    </row>
    <row r="14" spans="1:5" ht="18" customHeight="1">
      <c r="A14" s="30"/>
      <c r="B14" s="210" t="s">
        <v>307</v>
      </c>
      <c r="C14" s="210"/>
      <c r="D14" s="113">
        <v>1517</v>
      </c>
      <c r="E14" s="113">
        <v>1513.2</v>
      </c>
    </row>
  </sheetData>
  <mergeCells count="12">
    <mergeCell ref="B11:C11"/>
    <mergeCell ref="B12:C12"/>
    <mergeCell ref="B13:C13"/>
    <mergeCell ref="B14:C14"/>
    <mergeCell ref="B6:E6"/>
    <mergeCell ref="D8:E8"/>
    <mergeCell ref="B9:C9"/>
    <mergeCell ref="B10:C10"/>
    <mergeCell ref="C1:D1"/>
    <mergeCell ref="C2:E2"/>
    <mergeCell ref="C3:E4"/>
    <mergeCell ref="C5:D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2001-12-31T23:45:17Z</dcterms:modified>
  <cp:category/>
  <cp:version/>
  <cp:contentType/>
  <cp:contentStatus/>
</cp:coreProperties>
</file>