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3" activeTab="0"/>
  </bookViews>
  <sheets>
    <sheet name="Прилож. №3" sheetId="1" r:id="rId1"/>
    <sheet name="Прилож. №4" sheetId="2" r:id="rId2"/>
    <sheet name="Прилож. №5" sheetId="3" r:id="rId3"/>
  </sheets>
  <definedNames>
    <definedName name="_xlnm.Print_Area" localSheetId="1">'Прилож. №4'!$A$1:$D$24</definedName>
  </definedNames>
  <calcPr fullCalcOnLoad="1"/>
</workbook>
</file>

<file path=xl/sharedStrings.xml><?xml version="1.0" encoding="utf-8"?>
<sst xmlns="http://schemas.openxmlformats.org/spreadsheetml/2006/main" count="561" uniqueCount="205">
  <si>
    <t>Приложение № 3</t>
  </si>
  <si>
    <t>к решению Совета депутатов сельского поселения Чисменское Волоколамского муниципального  района от _________2012г. № _____</t>
  </si>
  <si>
    <t xml:space="preserve">"Об утверждении отчета об исполнении бюджета сельского поселения Чисменское Волоколамского муниципального  района Московской области за 2011 год" </t>
  </si>
  <si>
    <t xml:space="preserve">Исполнение по ведомственной структуре расходов бюджета сельского поселения Чисменское Волоколамского муниципального района      Московской области за 2011 год </t>
  </si>
  <si>
    <t xml:space="preserve">               Наименование главного распорядителя кредитов</t>
  </si>
  <si>
    <t>Гл</t>
  </si>
  <si>
    <t>Рз</t>
  </si>
  <si>
    <t>ПР</t>
  </si>
  <si>
    <t>ЦСР</t>
  </si>
  <si>
    <t>ВР</t>
  </si>
  <si>
    <t>Сумма (тыс.рублей)</t>
  </si>
  <si>
    <t xml:space="preserve">Фактически      исполнено за 2011  год </t>
  </si>
  <si>
    <t>% выполнения плана</t>
  </si>
  <si>
    <t xml:space="preserve">Администрация сельского поселения Чисменское Волоколамского муниципального района Московской области </t>
  </si>
  <si>
    <t>080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</si>
  <si>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</si>
  <si>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</si>
  <si>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</si>
  <si>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</si>
  <si>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</si>
  <si>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</si>
  <si>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</si>
  <si>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</si>
  <si>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</si>
  <si>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</si>
  <si>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</si>
  <si>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</si>
  <si>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</si>
  <si>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</si>
  <si>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Расходы на оплату услуг за опубликование информации в газете</t>
  </si>
  <si>
    <t>002 04 14</t>
  </si>
  <si>
    <t>Другие расходы на содержание органов местного самоуправления</t>
  </si>
  <si>
    <t>002 04 99</t>
  </si>
  <si>
    <t>Уплата налога на имущество организаций и земельного налога</t>
  </si>
  <si>
    <t>002 95 00</t>
  </si>
  <si>
    <t>Уплата налога на имущество органов местного самоуправления</t>
  </si>
  <si>
    <t>002 95 01</t>
  </si>
  <si>
    <t>Уплата земельного налога органов местного самоуправления</t>
  </si>
  <si>
    <t>002 95 02</t>
  </si>
  <si>
    <t>Межбюджетные трансферты</t>
  </si>
  <si>
    <t>521 00 00</t>
  </si>
  <si>
    <t>Иные межбюджетные трансферты,предоставляемые из бюджетов поселений муниципальному району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</si>
  <si>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</si>
  <si>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Осуществление полномочий органов местного самоуправления по формированию, утверждению, исполнению бюджета поселения и осуществление контроля за исполнением данного бюджета</t>
  </si>
  <si>
    <t>521 06 01</t>
  </si>
  <si>
    <t>Иные  межбюджетные трансферты</t>
  </si>
  <si>
    <t>017</t>
  </si>
  <si>
    <t>Осуществление полномочий органов местного самоуправления по организации в границах поселения электро-, тепло-, газо- и водоснабжения населения, водоотведения, снабжения населения топливом</t>
  </si>
  <si>
    <t>521 06 02</t>
  </si>
  <si>
    <t>Осуществление полномочий органов местного самоуправления по утверждению тарифов на оплату за содержание и ремонт жилых помещений для нанимателей жилых помещений по договорам социального найма, договорам найма жилых помещений государственного жилищного фонда, муниципального жилищного фонда, а также размер платы за содержание и ремонт жилого помещения для собственников жилых помещений, которые не приняли решение о выборе способа управления многоквартирным домом и об установлении размера платы за содержание и ремонт жилого помещения</t>
  </si>
  <si>
    <t>521 06 04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</si>
  <si>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</si>
  <si>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</si>
  <si>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</si>
  <si>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</si>
  <si>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</si>
  <si>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</si>
  <si>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Оценка и техническая инвентаризация имущества, принадлежащего муниципальному образованию</t>
  </si>
  <si>
    <t>090 02 02</t>
  </si>
  <si>
    <t>Реализация государствеенных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</si>
  <si>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</si>
  <si>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</si>
  <si>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</si>
  <si>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Прочие выплаты по обязательствам государства</t>
  </si>
  <si>
    <t>092 03 05</t>
  </si>
  <si>
    <t>Национальная оборона</t>
  </si>
  <si>
    <t>Мобилизационная  и вневойсковая подготовка</t>
  </si>
  <si>
    <t>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</si>
  <si>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</si>
  <si>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</si>
  <si>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территориях,где отсутствуют военные комиссариаты</t>
  </si>
  <si>
    <t>001 36 00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</si>
  <si>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</si>
  <si>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</si>
  <si>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</si>
  <si>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</si>
  <si>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</si>
  <si>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Обеспечение первичных мер пожарной безопасности</t>
  </si>
  <si>
    <t>247 00 01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</si>
  <si>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</si>
  <si>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247 00 02</t>
  </si>
  <si>
    <t>Национальная экономика</t>
  </si>
  <si>
    <t>Другие вопросы в области национальной экономики</t>
  </si>
  <si>
    <t>12</t>
  </si>
  <si>
    <t xml:space="preserve">Осуществление полномочий органов местного самоуправления по утверждению генеральных планов поселения,правил землепользования и застройки,утверждению подготовленной на основе генеральных планов поселения документации по планировке территории,выдаче разрешений на строительство,разрешений на ввод объектов в эксплуатацию при осуществлении строительства,реконструкции,капитального ремонта объектов капитального строительства,расположенных на территории поселения, резервированию земель и изъятию,в том числе путем выкупа,земельных участков в границах поселения для муниципальных нужд,осуществлению земельного контроля за использованием земель поселения </t>
  </si>
  <si>
    <t>521 06 03</t>
  </si>
  <si>
    <t>Жилищно-коммунальное хозяйство</t>
  </si>
  <si>
    <t>05</t>
  </si>
  <si>
    <t>Жилищное хозяйство</t>
  </si>
  <si>
    <t>Поддержка  жилищного хозяйства</t>
  </si>
  <si>
    <t>350 00 00</t>
  </si>
  <si>
    <t>Мероприятия в области жилищного хозяйства</t>
  </si>
  <si>
    <t>350 03 00</t>
  </si>
  <si>
    <t>Капитальный ремонт муниципального жилищного фонда</t>
  </si>
  <si>
    <t>350 03 01</t>
  </si>
  <si>
    <t>Субсидии юридическим лицам</t>
  </si>
  <si>
    <t>006</t>
  </si>
  <si>
    <t>Благоустройство</t>
  </si>
  <si>
    <t>600 00 00</t>
  </si>
  <si>
    <t>Уличное освещение</t>
  </si>
  <si>
    <t>600 01 00</t>
  </si>
  <si>
    <t xml:space="preserve">600 01 00 </t>
  </si>
  <si>
    <t>Содержание  и ремонт внутриквартальных дорог</t>
  </si>
  <si>
    <t>600 02 00</t>
  </si>
  <si>
    <t xml:space="preserve">600 02 00 </t>
  </si>
  <si>
    <t>Озеленение</t>
  </si>
  <si>
    <t>600 03 00</t>
  </si>
  <si>
    <t xml:space="preserve">600 03 00 </t>
  </si>
  <si>
    <t>Организация и содержание мест захоронения</t>
  </si>
  <si>
    <t>600 04 00</t>
  </si>
  <si>
    <t xml:space="preserve">600 04 00 </t>
  </si>
  <si>
    <t>Прочие мероприятия по благоустройству городских округов и поселений</t>
  </si>
  <si>
    <t>600 05 00</t>
  </si>
  <si>
    <t xml:space="preserve">600 05 00 </t>
  </si>
  <si>
    <t>Целевые программы муниципальных образований</t>
  </si>
  <si>
    <t>795 00 00</t>
  </si>
  <si>
    <t>Долгосрочная целевая программа "Реконструкция наружного освещения в населенных пунктах сельского поселения Чисменское Волоколамского района Московской области  на 2011-2018 гг."</t>
  </si>
  <si>
    <t>795 12 00</t>
  </si>
  <si>
    <t>Раздел "Установка устройств учета потребляемой электроэнергии уличного освещения"</t>
  </si>
  <si>
    <t>795 12 02</t>
  </si>
  <si>
    <t>Раздел "Переоборудование фонарей  уличного освещения с переводом на лампы ДНАТ-70, ДНАТ-150"</t>
  </si>
  <si>
    <t>795 12 03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</si>
  <si>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</si>
  <si>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</si>
  <si>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</si>
  <si>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</si>
  <si>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</si>
  <si>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</si>
  <si>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</si>
  <si>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Культура и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</si>
  <si>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</si>
  <si>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</si>
  <si>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</si>
  <si>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440 00 00</t>
  </si>
  <si>
    <t xml:space="preserve">Мероприятия в сфере культуры и кинематографии </t>
  </si>
  <si>
    <t>440 01 00</t>
  </si>
  <si>
    <t>Прочие расходы</t>
  </si>
  <si>
    <t>013</t>
  </si>
  <si>
    <t>Физическая культура и спорт</t>
  </si>
  <si>
    <t>11</t>
  </si>
  <si>
    <t xml:space="preserve">Физическая культура </t>
  </si>
  <si>
    <t>Физкультурно-оздоровительная работа и спортивные мероприятия</t>
  </si>
  <si>
    <t>512 00 00</t>
  </si>
  <si>
    <t>Мероприятия в области спорта, физической культуры и туризма</t>
  </si>
  <si>
    <t>512 97 00</t>
  </si>
  <si>
    <t>Совет депутатов сельского поселения Чисменское Волоколамского муниципального района Московской области</t>
  </si>
  <si>
    <t>084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</si>
  <si>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</si>
  <si>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 РАСХОДОВ:</t>
  </si>
  <si>
    <t>Приложение № 4</t>
  </si>
  <si>
    <t>к решению Совета депутатов сельского поселения Чисменское Волоколамского муниципального  района от _______2012г.  № ____</t>
  </si>
  <si>
    <t>Исполнение по источникам внутреннего финансирования дефицита бюджета сельского поселения Чисменское Волоколамского  муниципального района Московской области за 2011 год</t>
  </si>
  <si>
    <t>(тыс.рублей)</t>
  </si>
  <si>
    <t>Код</t>
  </si>
  <si>
    <t>Наименование</t>
  </si>
  <si>
    <t>Уточненный план на 2011 год</t>
  </si>
  <si>
    <t xml:space="preserve">Фактически  исполнено за 2011  год </t>
  </si>
  <si>
    <t>Профицит бюджета сельского поселения Чисменское Волоколамского  муниципального района</t>
  </si>
  <si>
    <t>Источники финансирования дефицита бюджета</t>
  </si>
  <si>
    <t xml:space="preserve">000 01 03 00 00 00 0000 000 </t>
  </si>
  <si>
    <t xml:space="preserve">Бюджетные кредиты от других бюджетов бюджетной системы Российской Федерации </t>
  </si>
  <si>
    <t xml:space="preserve">000 01 03 00 00 00 0000 700 </t>
  </si>
  <si>
    <t xml:space="preserve">Получение кредитов от других бюджетов бюджетной системы Российской Федерации </t>
  </si>
  <si>
    <t xml:space="preserve">080 01 03 00 00 10 0000 710 </t>
  </si>
  <si>
    <t>Получение кредитов из бюджетов бюджетной системы Российской Федерации бюджетами муниципальных образований в валюте Российской Федерации</t>
  </si>
  <si>
    <t xml:space="preserve">000 01 03 00 00 00 0000 800 </t>
  </si>
  <si>
    <t xml:space="preserve">Погашение кредитов, предоставленных другими бюджетами бюджетной системы Российской Федерации </t>
  </si>
  <si>
    <t xml:space="preserve">080 01 03 00 00 10 0000 810 </t>
  </si>
  <si>
    <t xml:space="preserve">Погашение бюджетами муниципальных образований кредитов от  других бюджетов бюджетной системы Российской Федерации </t>
  </si>
  <si>
    <t xml:space="preserve">000 01 02 00 00 00 0000 000 </t>
  </si>
  <si>
    <t xml:space="preserve">Кредиты кредитных организаций в валюте Российской Федерации </t>
  </si>
  <si>
    <t xml:space="preserve">000 01 02 00 00 00 0000 700 </t>
  </si>
  <si>
    <t>Получение кредитов от кредитных организаций в валюте Российской Федерации</t>
  </si>
  <si>
    <t xml:space="preserve">080 01 02 00 00 10 0000 710 </t>
  </si>
  <si>
    <t>Получение кредитов от кредитных организаций бюджетами муниципальных образований в валюте Российской Федерации</t>
  </si>
  <si>
    <t xml:space="preserve">000 01 02 00 00 00 0000 800 </t>
  </si>
  <si>
    <t>Погашение кредитов, предоставленных кредитными организациями в валюте Российской Федерации</t>
  </si>
  <si>
    <t xml:space="preserve">080 01 02 00 00 10 0000 810 </t>
  </si>
  <si>
    <t>Погашение бюджетами муниципальных образований кредитов от  кредитных организаций в валюте Российской Федерации</t>
  </si>
  <si>
    <t xml:space="preserve">000 01 05 00 00 00 0000 000 </t>
  </si>
  <si>
    <t>Изменение остатков средств на счетах по учету средств бюджета</t>
  </si>
  <si>
    <t xml:space="preserve">000 01 05 02 01 10 0000 510 </t>
  </si>
  <si>
    <t>Увеличение прочих остатков денежных средств бюджета поселения</t>
  </si>
  <si>
    <t>-17164,2</t>
  </si>
  <si>
    <t xml:space="preserve">000 01 05 02 01 10 0000 610 </t>
  </si>
  <si>
    <t>Уменьшение прочих остатков денежных средств бюджета поселения</t>
  </si>
  <si>
    <t>Приложение № 5</t>
  </si>
  <si>
    <t>к решению Совета депутатов сельского поселения Чисменское Волоколамского муниципального  района от ________2012г.  № _____</t>
  </si>
  <si>
    <t>Исполнение программы муниципальных внутренних заимствований сельского поселения Чисменское Волоколамского муниципального района Московской области за 2011 год</t>
  </si>
  <si>
    <t xml:space="preserve">  I. </t>
  </si>
  <si>
    <t>Привлечение замствований</t>
  </si>
  <si>
    <t>№ п/п</t>
  </si>
  <si>
    <t xml:space="preserve">   </t>
  </si>
  <si>
    <t>Уточненный план объема привлечения средств в 2011 году (тыс.рублей)</t>
  </si>
  <si>
    <t xml:space="preserve">Фактически  исполнено за 2011  год (тыс. рублей) </t>
  </si>
  <si>
    <t>1.</t>
  </si>
  <si>
    <t xml:space="preserve">Кредитные договоры и соглашения, заключенные от имени администрации сельского поселения Чисменское </t>
  </si>
  <si>
    <t>2.</t>
  </si>
  <si>
    <t xml:space="preserve">Бюджетные кредиты, привлекаемые от других бюджетов бюджетной системы Российской Федерации  </t>
  </si>
  <si>
    <t>ИТОГО:</t>
  </si>
  <si>
    <t>II.</t>
  </si>
  <si>
    <t>Погашение заимствований</t>
  </si>
  <si>
    <t xml:space="preserve">  Виды замствований</t>
  </si>
  <si>
    <t>Объем средств, направляемых  на погашение основной суммы долга в 2011 году (тыс.рублей)</t>
  </si>
  <si>
    <t xml:space="preserve">Бюджетные кредиты, полученные от других бюджетов бюджетной системы Российской Федерации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</si>
</sst>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#,##0.0"/>
    <numFmt numFmtId="168" formatCode="0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b/>
      <i/>
      <sz val="10"/>
      <name val="Arial Cyr"/>
      <family val="2"/>
    </font>
    <font>
      <i/>
      <sz val="9"/>
      <name val="Arial Cyr"/>
      <family val="2"/>
    </font>
    <font>
      <sz val="9"/>
      <color indexed="12"/>
      <name val="Arial Cyr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i/>
      <sz val="9"/>
      <color indexed="8"/>
      <name val="Arial Cyr"/>
      <family val="2"/>
    </font>
    <font>
      <sz val="9"/>
      <color indexed="8"/>
      <name val="Arial Cyr"/>
      <family val="2"/>
    </font>
    <font>
      <b/>
      <sz val="9"/>
      <color indexed="12"/>
      <name val="Arial Cyr"/>
      <family val="2"/>
    </font>
    <font>
      <i/>
      <sz val="9"/>
      <color indexed="12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i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  <xf numFmtId="164" fontId="19" fillId="0" borderId="0" applyProtection="0">
      <alignment/>
    </xf>
    <xf numFmtId="164" fontId="19" fillId="0" borderId="0" applyProtection="0">
      <alignment/>
    </xf>
  </cellStyleXfs>
  <cellXfs count="143">
    <xf numFmtId="164" fontId="0" fillId="0" borderId="0" xfId="0" applyAlignment="1">
      <alignment/>
    </xf>
    <xf numFmtId="164" fontId="2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 horizontal="center"/>
    </xf>
    <xf numFmtId="164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165" fontId="21" fillId="0" borderId="0" xfId="0" applyNumberFormat="1" applyFont="1" applyBorder="1" applyAlignment="1">
      <alignment horizontal="left" wrapText="1"/>
    </xf>
    <xf numFmtId="164" fontId="0" fillId="0" borderId="0" xfId="0" applyAlignment="1">
      <alignment/>
    </xf>
    <xf numFmtId="164" fontId="21" fillId="0" borderId="0" xfId="0" applyNumberFormat="1" applyFont="1" applyBorder="1" applyAlignment="1">
      <alignment horizontal="left" vertical="top" wrapText="1"/>
    </xf>
    <xf numFmtId="165" fontId="21" fillId="0" borderId="0" xfId="0" applyNumberFormat="1" applyFont="1" applyBorder="1" applyAlignment="1">
      <alignment wrapText="1"/>
    </xf>
    <xf numFmtId="164" fontId="22" fillId="0" borderId="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wrapText="1"/>
    </xf>
    <xf numFmtId="165" fontId="21" fillId="0" borderId="10" xfId="0" applyNumberFormat="1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right" vertical="top" wrapText="1"/>
    </xf>
    <xf numFmtId="164" fontId="24" fillId="0" borderId="0" xfId="0" applyNumberFormat="1" applyFont="1" applyBorder="1" applyAlignment="1">
      <alignment/>
    </xf>
    <xf numFmtId="164" fontId="21" fillId="0" borderId="10" xfId="0" applyFont="1" applyBorder="1" applyAlignment="1">
      <alignment horizontal="left" vertical="center" wrapText="1"/>
    </xf>
    <xf numFmtId="166" fontId="21" fillId="0" borderId="10" xfId="0" applyNumberFormat="1" applyFont="1" applyBorder="1" applyAlignment="1">
      <alignment horizontal="right" vertical="center" wrapText="1"/>
    </xf>
    <xf numFmtId="164" fontId="22" fillId="0" borderId="10" xfId="0" applyFont="1" applyBorder="1" applyAlignment="1">
      <alignment horizontal="right" vertical="center" wrapText="1"/>
    </xf>
    <xf numFmtId="166" fontId="22" fillId="0" borderId="10" xfId="0" applyNumberFormat="1" applyFont="1" applyBorder="1" applyAlignment="1">
      <alignment horizontal="right" vertical="center" wrapText="1"/>
    </xf>
    <xf numFmtId="164" fontId="24" fillId="0" borderId="10" xfId="0" applyFont="1" applyBorder="1" applyAlignment="1">
      <alignment wrapText="1"/>
    </xf>
    <xf numFmtId="165" fontId="24" fillId="0" borderId="10" xfId="0" applyNumberFormat="1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166" fontId="25" fillId="0" borderId="10" xfId="0" applyNumberFormat="1" applyFont="1" applyBorder="1" applyAlignment="1">
      <alignment/>
    </xf>
    <xf numFmtId="164" fontId="26" fillId="0" borderId="10" xfId="0" applyFont="1" applyBorder="1" applyAlignment="1">
      <alignment wrapText="1"/>
    </xf>
    <xf numFmtId="165" fontId="26" fillId="0" borderId="10" xfId="0" applyNumberFormat="1" applyFont="1" applyBorder="1" applyAlignment="1">
      <alignment horizontal="center" wrapText="1"/>
    </xf>
    <xf numFmtId="165" fontId="26" fillId="0" borderId="10" xfId="0" applyNumberFormat="1" applyFont="1" applyBorder="1" applyAlignment="1">
      <alignment/>
    </xf>
    <xf numFmtId="166" fontId="26" fillId="0" borderId="10" xfId="0" applyNumberFormat="1" applyFont="1" applyBorder="1" applyAlignment="1">
      <alignment/>
    </xf>
    <xf numFmtId="164" fontId="20" fillId="0" borderId="10" xfId="0" applyFont="1" applyBorder="1" applyAlignment="1">
      <alignment wrapText="1"/>
    </xf>
    <xf numFmtId="165" fontId="20" fillId="0" borderId="10" xfId="0" applyNumberFormat="1" applyFont="1" applyBorder="1" applyAlignment="1">
      <alignment horizontal="center" wrapText="1"/>
    </xf>
    <xf numFmtId="165" fontId="20" fillId="0" borderId="10" xfId="0" applyNumberFormat="1" applyFont="1" applyBorder="1" applyAlignment="1">
      <alignment/>
    </xf>
    <xf numFmtId="166" fontId="20" fillId="0" borderId="10" xfId="0" applyNumberFormat="1" applyFont="1" applyBorder="1" applyAlignment="1">
      <alignment/>
    </xf>
    <xf numFmtId="164" fontId="27" fillId="0" borderId="10" xfId="0" applyFont="1" applyBorder="1" applyAlignment="1">
      <alignment wrapText="1"/>
    </xf>
    <xf numFmtId="165" fontId="27" fillId="0" borderId="10" xfId="0" applyNumberFormat="1" applyFont="1" applyBorder="1" applyAlignment="1">
      <alignment horizontal="center" wrapText="1"/>
    </xf>
    <xf numFmtId="165" fontId="27" fillId="0" borderId="10" xfId="0" applyNumberFormat="1" applyFont="1" applyBorder="1" applyAlignment="1">
      <alignment/>
    </xf>
    <xf numFmtId="166" fontId="27" fillId="0" borderId="10" xfId="0" applyNumberFormat="1" applyFont="1" applyBorder="1" applyAlignment="1">
      <alignment/>
    </xf>
    <xf numFmtId="164" fontId="20" fillId="0" borderId="0" xfId="0" applyFont="1" applyBorder="1" applyAlignment="1">
      <alignment/>
    </xf>
    <xf numFmtId="164" fontId="27" fillId="0" borderId="0" xfId="0" applyNumberFormat="1" applyFont="1" applyBorder="1" applyAlignment="1">
      <alignment/>
    </xf>
    <xf numFmtId="166" fontId="20" fillId="0" borderId="10" xfId="0" applyNumberFormat="1" applyFont="1" applyFill="1" applyBorder="1" applyAlignment="1">
      <alignment/>
    </xf>
    <xf numFmtId="166" fontId="27" fillId="0" borderId="10" xfId="0" applyNumberFormat="1" applyFont="1" applyFill="1" applyBorder="1" applyAlignment="1">
      <alignment/>
    </xf>
    <xf numFmtId="167" fontId="20" fillId="0" borderId="10" xfId="0" applyNumberFormat="1" applyFont="1" applyFill="1" applyBorder="1" applyAlignment="1">
      <alignment/>
    </xf>
    <xf numFmtId="167" fontId="27" fillId="0" borderId="10" xfId="0" applyNumberFormat="1" applyFont="1" applyFill="1" applyBorder="1" applyAlignment="1">
      <alignment/>
    </xf>
    <xf numFmtId="165" fontId="28" fillId="24" borderId="10" xfId="62" applyNumberFormat="1" applyFont="1" applyFill="1" applyBorder="1" applyAlignment="1" applyProtection="1">
      <alignment horizontal="left" vertical="top" wrapText="1"/>
      <protection hidden="1" locked="0"/>
    </xf>
    <xf numFmtId="165" fontId="29" fillId="24" borderId="10" xfId="62" applyNumberFormat="1" applyFont="1" applyFill="1" applyBorder="1" applyAlignment="1" applyProtection="1">
      <alignment horizontal="left" vertical="top" wrapText="1"/>
      <protection hidden="1" locked="0"/>
    </xf>
    <xf numFmtId="164" fontId="30" fillId="0" borderId="10" xfId="0" applyFont="1" applyBorder="1" applyAlignment="1">
      <alignment wrapText="1"/>
    </xf>
    <xf numFmtId="165" fontId="30" fillId="0" borderId="10" xfId="0" applyNumberFormat="1" applyFont="1" applyBorder="1" applyAlignment="1">
      <alignment/>
    </xf>
    <xf numFmtId="166" fontId="30" fillId="0" borderId="10" xfId="0" applyNumberFormat="1" applyFont="1" applyBorder="1" applyAlignment="1">
      <alignment/>
    </xf>
    <xf numFmtId="164" fontId="31" fillId="0" borderId="10" xfId="0" applyFont="1" applyBorder="1" applyAlignment="1">
      <alignment wrapText="1"/>
    </xf>
    <xf numFmtId="165" fontId="31" fillId="0" borderId="10" xfId="0" applyNumberFormat="1" applyFont="1" applyBorder="1" applyAlignment="1">
      <alignment/>
    </xf>
    <xf numFmtId="166" fontId="31" fillId="0" borderId="10" xfId="0" applyNumberFormat="1" applyFont="1" applyBorder="1" applyAlignment="1">
      <alignment/>
    </xf>
    <xf numFmtId="164" fontId="20" fillId="0" borderId="10" xfId="0" applyFont="1" applyFill="1" applyBorder="1" applyAlignment="1">
      <alignment wrapText="1"/>
    </xf>
    <xf numFmtId="165" fontId="20" fillId="0" borderId="10" xfId="0" applyNumberFormat="1" applyFont="1" applyFill="1" applyBorder="1" applyAlignment="1">
      <alignment/>
    </xf>
    <xf numFmtId="166" fontId="20" fillId="25" borderId="10" xfId="0" applyNumberFormat="1" applyFont="1" applyFill="1" applyBorder="1" applyAlignment="1">
      <alignment/>
    </xf>
    <xf numFmtId="164" fontId="24" fillId="0" borderId="10" xfId="0" applyFont="1" applyBorder="1" applyAlignment="1">
      <alignment/>
    </xf>
    <xf numFmtId="165" fontId="21" fillId="0" borderId="10" xfId="0" applyNumberFormat="1" applyFont="1" applyBorder="1" applyAlignment="1">
      <alignment horizontal="center" wrapText="1"/>
    </xf>
    <xf numFmtId="166" fontId="32" fillId="0" borderId="10" xfId="0" applyNumberFormat="1" applyFont="1" applyBorder="1" applyAlignment="1">
      <alignment/>
    </xf>
    <xf numFmtId="164" fontId="26" fillId="0" borderId="10" xfId="0" applyFont="1" applyBorder="1" applyAlignment="1">
      <alignment/>
    </xf>
    <xf numFmtId="165" fontId="26" fillId="0" borderId="10" xfId="0" applyNumberFormat="1" applyFont="1" applyBorder="1" applyAlignment="1">
      <alignment horizontal="center" vertical="center" wrapText="1"/>
    </xf>
    <xf numFmtId="166" fontId="33" fillId="0" borderId="10" xfId="0" applyNumberFormat="1" applyFont="1" applyBorder="1" applyAlignment="1">
      <alignment/>
    </xf>
    <xf numFmtId="165" fontId="27" fillId="0" borderId="10" xfId="0" applyNumberFormat="1" applyFont="1" applyBorder="1" applyAlignment="1">
      <alignment wrapText="1" shrinkToFit="1"/>
    </xf>
    <xf numFmtId="166" fontId="34" fillId="0" borderId="10" xfId="0" applyNumberFormat="1" applyFont="1" applyBorder="1" applyAlignment="1">
      <alignment/>
    </xf>
    <xf numFmtId="164" fontId="32" fillId="0" borderId="10" xfId="0" applyFont="1" applyBorder="1" applyAlignment="1">
      <alignment/>
    </xf>
    <xf numFmtId="165" fontId="26" fillId="0" borderId="10" xfId="0" applyNumberFormat="1" applyFont="1" applyBorder="1" applyAlignment="1">
      <alignment wrapText="1"/>
    </xf>
    <xf numFmtId="166" fontId="26" fillId="0" borderId="10" xfId="0" applyNumberFormat="1" applyFont="1" applyBorder="1" applyAlignment="1">
      <alignment wrapText="1"/>
    </xf>
    <xf numFmtId="164" fontId="27" fillId="0" borderId="10" xfId="0" applyFont="1" applyBorder="1" applyAlignment="1">
      <alignment/>
    </xf>
    <xf numFmtId="165" fontId="20" fillId="0" borderId="10" xfId="0" applyNumberFormat="1" applyFont="1" applyBorder="1" applyAlignment="1">
      <alignment wrapText="1"/>
    </xf>
    <xf numFmtId="166" fontId="20" fillId="0" borderId="10" xfId="0" applyNumberFormat="1" applyFont="1" applyBorder="1" applyAlignment="1">
      <alignment wrapText="1"/>
    </xf>
    <xf numFmtId="165" fontId="27" fillId="0" borderId="10" xfId="0" applyNumberFormat="1" applyFont="1" applyBorder="1" applyAlignment="1">
      <alignment wrapText="1"/>
    </xf>
    <xf numFmtId="165" fontId="20" fillId="0" borderId="10" xfId="0" applyNumberFormat="1" applyFont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wrapText="1"/>
    </xf>
    <xf numFmtId="165" fontId="27" fillId="0" borderId="10" xfId="0" applyNumberFormat="1" applyFont="1" applyFill="1" applyBorder="1" applyAlignment="1">
      <alignment wrapText="1"/>
    </xf>
    <xf numFmtId="164" fontId="20" fillId="0" borderId="10" xfId="0" applyFont="1" applyBorder="1" applyAlignment="1">
      <alignment/>
    </xf>
    <xf numFmtId="164" fontId="20" fillId="24" borderId="10" xfId="0" applyFont="1" applyFill="1" applyBorder="1" applyAlignment="1">
      <alignment wrapText="1"/>
    </xf>
    <xf numFmtId="165" fontId="20" fillId="24" borderId="10" xfId="0" applyNumberFormat="1" applyFont="1" applyFill="1" applyBorder="1" applyAlignment="1">
      <alignment wrapText="1"/>
    </xf>
    <xf numFmtId="165" fontId="20" fillId="24" borderId="10" xfId="0" applyNumberFormat="1" applyFont="1" applyFill="1" applyBorder="1" applyAlignment="1">
      <alignment/>
    </xf>
    <xf numFmtId="165" fontId="27" fillId="24" borderId="10" xfId="0" applyNumberFormat="1" applyFont="1" applyFill="1" applyBorder="1" applyAlignment="1">
      <alignment wrapText="1"/>
    </xf>
    <xf numFmtId="166" fontId="31" fillId="24" borderId="10" xfId="0" applyNumberFormat="1" applyFont="1" applyFill="1" applyBorder="1" applyAlignment="1">
      <alignment/>
    </xf>
    <xf numFmtId="164" fontId="20" fillId="24" borderId="10" xfId="0" applyFont="1" applyFill="1" applyBorder="1" applyAlignment="1">
      <alignment horizontal="left" vertical="center" wrapText="1"/>
    </xf>
    <xf numFmtId="164" fontId="20" fillId="24" borderId="10" xfId="0" applyFont="1" applyFill="1" applyBorder="1" applyAlignment="1">
      <alignment vertical="center" wrapText="1"/>
    </xf>
    <xf numFmtId="166" fontId="20" fillId="24" borderId="10" xfId="0" applyNumberFormat="1" applyFont="1" applyFill="1" applyBorder="1" applyAlignment="1">
      <alignment/>
    </xf>
    <xf numFmtId="164" fontId="27" fillId="24" borderId="10" xfId="0" applyFont="1" applyFill="1" applyBorder="1" applyAlignment="1">
      <alignment vertical="center" wrapText="1"/>
    </xf>
    <xf numFmtId="165" fontId="27" fillId="24" borderId="10" xfId="0" applyNumberFormat="1" applyFont="1" applyFill="1" applyBorder="1" applyAlignment="1">
      <alignment/>
    </xf>
    <xf numFmtId="166" fontId="27" fillId="24" borderId="10" xfId="0" applyNumberFormat="1" applyFont="1" applyFill="1" applyBorder="1" applyAlignment="1">
      <alignment/>
    </xf>
    <xf numFmtId="164" fontId="21" fillId="0" borderId="10" xfId="0" applyFont="1" applyBorder="1" applyAlignment="1">
      <alignment/>
    </xf>
    <xf numFmtId="166" fontId="21" fillId="0" borderId="10" xfId="0" applyNumberFormat="1" applyFont="1" applyBorder="1" applyAlignment="1">
      <alignment/>
    </xf>
    <xf numFmtId="164" fontId="21" fillId="0" borderId="10" xfId="0" applyFont="1" applyBorder="1" applyAlignment="1">
      <alignment horizontal="left" wrapText="1"/>
    </xf>
    <xf numFmtId="166" fontId="35" fillId="0" borderId="10" xfId="0" applyNumberFormat="1" applyFont="1" applyBorder="1" applyAlignment="1">
      <alignment/>
    </xf>
    <xf numFmtId="164" fontId="21" fillId="0" borderId="10" xfId="0" applyFont="1" applyBorder="1" applyAlignment="1">
      <alignment wrapText="1"/>
    </xf>
    <xf numFmtId="165" fontId="21" fillId="0" borderId="10" xfId="0" applyNumberFormat="1" applyFont="1" applyBorder="1" applyAlignment="1">
      <alignment/>
    </xf>
    <xf numFmtId="165" fontId="24" fillId="0" borderId="10" xfId="0" applyNumberFormat="1" applyFont="1" applyBorder="1" applyAlignment="1">
      <alignment horizontal="center" wrapText="1"/>
    </xf>
    <xf numFmtId="165" fontId="33" fillId="0" borderId="10" xfId="0" applyNumberFormat="1" applyFont="1" applyBorder="1" applyAlignment="1">
      <alignment/>
    </xf>
    <xf numFmtId="164" fontId="20" fillId="0" borderId="10" xfId="0" applyFont="1" applyBorder="1" applyAlignment="1">
      <alignment horizontal="left"/>
    </xf>
    <xf numFmtId="164" fontId="31" fillId="0" borderId="10" xfId="0" applyFont="1" applyBorder="1" applyAlignment="1">
      <alignment horizontal="left"/>
    </xf>
    <xf numFmtId="164" fontId="22" fillId="0" borderId="10" xfId="0" applyFont="1" applyBorder="1" applyAlignment="1">
      <alignment/>
    </xf>
    <xf numFmtId="164" fontId="21" fillId="0" borderId="0" xfId="0" applyNumberFormat="1" applyFont="1" applyAlignment="1">
      <alignment horizontal="left" vertical="top" wrapText="1"/>
    </xf>
    <xf numFmtId="165" fontId="21" fillId="0" borderId="0" xfId="0" applyNumberFormat="1" applyFont="1" applyAlignment="1" applyProtection="1">
      <alignment horizontal="justify" vertical="top" wrapText="1"/>
      <protection locked="0"/>
    </xf>
    <xf numFmtId="165" fontId="21" fillId="0" borderId="0" xfId="0" applyNumberFormat="1" applyFont="1" applyAlignment="1">
      <alignment wrapText="1"/>
    </xf>
    <xf numFmtId="164" fontId="22" fillId="0" borderId="0" xfId="0" applyFont="1" applyBorder="1" applyAlignment="1">
      <alignment horizontal="center" wrapText="1"/>
    </xf>
    <xf numFmtId="164" fontId="22" fillId="0" borderId="0" xfId="0" applyFont="1" applyAlignment="1">
      <alignment/>
    </xf>
    <xf numFmtId="164" fontId="22" fillId="0" borderId="11" xfId="0" applyFont="1" applyBorder="1" applyAlignment="1">
      <alignment horizontal="right"/>
    </xf>
    <xf numFmtId="164" fontId="22" fillId="0" borderId="10" xfId="0" applyFont="1" applyBorder="1" applyAlignment="1">
      <alignment horizontal="center"/>
    </xf>
    <xf numFmtId="164" fontId="23" fillId="0" borderId="10" xfId="0" applyFont="1" applyBorder="1" applyAlignment="1">
      <alignment horizontal="center" vertical="top" wrapText="1"/>
    </xf>
    <xf numFmtId="165" fontId="36" fillId="0" borderId="10" xfId="0" applyNumberFormat="1" applyFont="1" applyBorder="1" applyAlignment="1">
      <alignment/>
    </xf>
    <xf numFmtId="164" fontId="36" fillId="0" borderId="12" xfId="0" applyFont="1" applyBorder="1" applyAlignment="1">
      <alignment wrapText="1"/>
    </xf>
    <xf numFmtId="164" fontId="36" fillId="24" borderId="10" xfId="0" applyFont="1" applyFill="1" applyBorder="1" applyAlignment="1">
      <alignment horizontal="center"/>
    </xf>
    <xf numFmtId="164" fontId="36" fillId="0" borderId="10" xfId="0" applyFont="1" applyBorder="1" applyAlignment="1">
      <alignment horizontal="center"/>
    </xf>
    <xf numFmtId="164" fontId="37" fillId="0" borderId="0" xfId="0" applyFont="1" applyAlignment="1">
      <alignment/>
    </xf>
    <xf numFmtId="165" fontId="22" fillId="0" borderId="10" xfId="0" applyNumberFormat="1" applyFont="1" applyBorder="1" applyAlignment="1">
      <alignment/>
    </xf>
    <xf numFmtId="164" fontId="22" fillId="0" borderId="12" xfId="0" applyFont="1" applyBorder="1" applyAlignment="1">
      <alignment wrapText="1"/>
    </xf>
    <xf numFmtId="164" fontId="22" fillId="24" borderId="10" xfId="0" applyFont="1" applyFill="1" applyBorder="1" applyAlignment="1">
      <alignment horizontal="center"/>
    </xf>
    <xf numFmtId="165" fontId="38" fillId="0" borderId="10" xfId="0" applyNumberFormat="1" applyFont="1" applyBorder="1" applyAlignment="1">
      <alignment/>
    </xf>
    <xf numFmtId="164" fontId="38" fillId="0" borderId="12" xfId="0" applyFont="1" applyBorder="1" applyAlignment="1">
      <alignment wrapText="1"/>
    </xf>
    <xf numFmtId="164" fontId="38" fillId="24" borderId="10" xfId="0" applyFont="1" applyFill="1" applyBorder="1" applyAlignment="1">
      <alignment horizontal="center"/>
    </xf>
    <xf numFmtId="164" fontId="38" fillId="0" borderId="10" xfId="0" applyFont="1" applyBorder="1" applyAlignment="1">
      <alignment horizontal="center"/>
    </xf>
    <xf numFmtId="165" fontId="34" fillId="0" borderId="10" xfId="0" applyNumberFormat="1" applyFont="1" applyBorder="1" applyAlignment="1">
      <alignment/>
    </xf>
    <xf numFmtId="164" fontId="34" fillId="0" borderId="12" xfId="0" applyFont="1" applyBorder="1" applyAlignment="1">
      <alignment wrapText="1"/>
    </xf>
    <xf numFmtId="164" fontId="34" fillId="24" borderId="10" xfId="0" applyFont="1" applyFill="1" applyBorder="1" applyAlignment="1">
      <alignment horizontal="center"/>
    </xf>
    <xf numFmtId="164" fontId="34" fillId="0" borderId="10" xfId="0" applyFont="1" applyBorder="1" applyAlignment="1">
      <alignment horizontal="center"/>
    </xf>
    <xf numFmtId="164" fontId="34" fillId="0" borderId="0" xfId="0" applyFont="1" applyAlignment="1">
      <alignment/>
    </xf>
    <xf numFmtId="164" fontId="22" fillId="0" borderId="12" xfId="0" applyFont="1" applyBorder="1" applyAlignment="1">
      <alignment horizontal="left" wrapText="1"/>
    </xf>
    <xf numFmtId="164" fontId="34" fillId="0" borderId="10" xfId="0" applyFont="1" applyBorder="1" applyAlignment="1">
      <alignment wrapText="1"/>
    </xf>
    <xf numFmtId="165" fontId="34" fillId="0" borderId="10" xfId="0" applyNumberFormat="1" applyFont="1" applyBorder="1" applyAlignment="1">
      <alignment horizontal="center"/>
    </xf>
    <xf numFmtId="165" fontId="22" fillId="0" borderId="0" xfId="0" applyNumberFormat="1" applyFont="1" applyAlignment="1">
      <alignment wrapText="1"/>
    </xf>
    <xf numFmtId="164" fontId="0" fillId="0" borderId="0" xfId="0" applyAlignment="1">
      <alignment wrapText="1"/>
    </xf>
    <xf numFmtId="165" fontId="22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4" fontId="21" fillId="0" borderId="0" xfId="0" applyNumberFormat="1" applyFont="1" applyBorder="1" applyAlignment="1">
      <alignment horizontal="left" wrapText="1"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1" fillId="0" borderId="10" xfId="0" applyFont="1" applyBorder="1" applyAlignment="1">
      <alignment vertical="center" wrapText="1"/>
    </xf>
    <xf numFmtId="164" fontId="21" fillId="0" borderId="10" xfId="0" applyFont="1" applyBorder="1" applyAlignment="1">
      <alignment horizontal="center" vertical="center"/>
    </xf>
    <xf numFmtId="164" fontId="21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horizontal="center"/>
    </xf>
    <xf numFmtId="168" fontId="20" fillId="0" borderId="10" xfId="0" applyNumberFormat="1" applyFont="1" applyBorder="1" applyAlignment="1">
      <alignment horizontal="center"/>
    </xf>
    <xf numFmtId="168" fontId="21" fillId="0" borderId="10" xfId="0" applyNumberFormat="1" applyFont="1" applyBorder="1" applyAlignment="1">
      <alignment horizontal="center"/>
    </xf>
    <xf numFmtId="164" fontId="21" fillId="0" borderId="10" xfId="0" applyFont="1" applyBorder="1" applyAlignment="1">
      <alignment horizontal="center"/>
    </xf>
    <xf numFmtId="164" fontId="21" fillId="0" borderId="0" xfId="0" applyFont="1" applyBorder="1" applyAlignment="1">
      <alignment wrapText="1"/>
    </xf>
    <xf numFmtId="168" fontId="21" fillId="0" borderId="0" xfId="0" applyNumberFormat="1" applyFont="1" applyBorder="1" applyAlignment="1">
      <alignment horizontal="center"/>
    </xf>
    <xf numFmtId="164" fontId="21" fillId="0" borderId="12" xfId="0" applyFont="1" applyBorder="1" applyAlignment="1">
      <alignment horizontal="center" vertical="center"/>
    </xf>
    <xf numFmtId="164" fontId="20" fillId="0" borderId="12" xfId="0" applyFont="1" applyBorder="1" applyAlignment="1">
      <alignment horizontal="left" wrapText="1"/>
    </xf>
    <xf numFmtId="164" fontId="20" fillId="0" borderId="10" xfId="0" applyFont="1" applyBorder="1" applyAlignment="1">
      <alignment horizontal="center" wrapText="1"/>
    </xf>
    <xf numFmtId="164" fontId="21" fillId="0" borderId="12" xfId="0" applyFont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  <cellStyle name="Обычный_расх.3" xfId="61"/>
    <cellStyle name="Обычный_ведом.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6"/>
  <sheetViews>
    <sheetView tabSelected="1" workbookViewId="0" topLeftCell="A103">
      <selection activeCell="A120" sqref="A120"/>
    </sheetView>
  </sheetViews>
  <sheetFormatPr defaultColWidth="9.00390625" defaultRowHeight="12.75"/>
  <cols>
    <col min="1" max="1" width="42.875" style="1" customWidth="1"/>
    <col min="2" max="2" width="4.375" style="2" customWidth="1"/>
    <col min="3" max="3" width="3.25390625" style="1" customWidth="1"/>
    <col min="4" max="4" width="3.125" style="1" customWidth="1"/>
    <col min="5" max="5" width="8.875" style="1" customWidth="1"/>
    <col min="6" max="6" width="4.00390625" style="1" customWidth="1"/>
    <col min="7" max="8" width="8.875" style="1" customWidth="1"/>
    <col min="9" max="9" width="6.625" style="1" customWidth="1"/>
    <col min="10" max="10" width="13.75390625" style="1" customWidth="1"/>
    <col min="11" max="16384" width="9.125" style="1" customWidth="1"/>
  </cols>
  <sheetData>
    <row r="1" spans="1:9" ht="12.75" customHeight="1">
      <c r="A1" s="3"/>
      <c r="B1" s="3"/>
      <c r="C1" s="4"/>
      <c r="D1" s="4"/>
      <c r="E1" s="4"/>
      <c r="F1" s="4"/>
      <c r="G1" s="4"/>
      <c r="H1"/>
      <c r="I1"/>
    </row>
    <row r="2" spans="1:9" ht="15" customHeight="1">
      <c r="A2" s="3"/>
      <c r="B2" s="3"/>
      <c r="C2" s="5" t="s">
        <v>0</v>
      </c>
      <c r="D2" s="5"/>
      <c r="E2" s="5"/>
      <c r="F2" s="5"/>
      <c r="G2" s="5"/>
      <c r="H2" s="6"/>
      <c r="I2"/>
    </row>
    <row r="3" spans="1:29" ht="36.75" customHeight="1">
      <c r="A3" s="3"/>
      <c r="B3" s="3"/>
      <c r="C3" s="5" t="s">
        <v>1</v>
      </c>
      <c r="D3" s="5"/>
      <c r="E3" s="5"/>
      <c r="F3" s="5"/>
      <c r="G3" s="5"/>
      <c r="H3" s="5"/>
      <c r="I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46.5" customHeight="1">
      <c r="A4" s="3"/>
      <c r="B4" s="3"/>
      <c r="C4" s="7" t="s">
        <v>2</v>
      </c>
      <c r="D4" s="7"/>
      <c r="E4" s="7"/>
      <c r="F4" s="7"/>
      <c r="G4" s="7"/>
      <c r="H4" s="7"/>
      <c r="I4" s="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9" ht="10.5" customHeight="1">
      <c r="A5" s="3"/>
      <c r="B5" s="3"/>
      <c r="C5" s="4"/>
      <c r="D5" s="8"/>
      <c r="E5" s="8"/>
      <c r="F5" s="8"/>
      <c r="G5" s="8"/>
      <c r="H5"/>
      <c r="I5"/>
    </row>
    <row r="6" spans="1:9" ht="45" customHeight="1">
      <c r="A6" s="9" t="s">
        <v>3</v>
      </c>
      <c r="B6" s="9"/>
      <c r="C6" s="9"/>
      <c r="D6" s="9"/>
      <c r="E6" s="9"/>
      <c r="F6" s="9"/>
      <c r="G6" s="9"/>
      <c r="H6" s="9"/>
      <c r="I6" s="9"/>
    </row>
    <row r="7" spans="1:9" ht="12.75">
      <c r="A7" s="3"/>
      <c r="B7" s="3"/>
      <c r="C7" s="4"/>
      <c r="D7" s="4"/>
      <c r="E7" s="4"/>
      <c r="F7" s="4"/>
      <c r="G7" s="3"/>
      <c r="H7"/>
      <c r="I7"/>
    </row>
    <row r="8" spans="1:9" s="14" customFormat="1" ht="53.25">
      <c r="A8" s="10" t="s">
        <v>4</v>
      </c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2" t="s">
        <v>10</v>
      </c>
      <c r="H8" s="13" t="s">
        <v>11</v>
      </c>
      <c r="I8" s="13" t="s">
        <v>12</v>
      </c>
    </row>
    <row r="9" spans="1:9" s="14" customFormat="1" ht="34.5">
      <c r="A9" s="15" t="s">
        <v>13</v>
      </c>
      <c r="B9" s="11" t="s">
        <v>14</v>
      </c>
      <c r="C9" s="11"/>
      <c r="D9" s="11"/>
      <c r="E9" s="11"/>
      <c r="F9" s="11"/>
      <c r="G9" s="16">
        <f>G10+G46+G51+G59+G66+G91+G97+G103</f>
        <v>15494</v>
      </c>
      <c r="H9" s="17">
        <f>H10+H45+H51+H59+H66+H91+H97+H103</f>
        <v>14634.900000000001</v>
      </c>
      <c r="I9" s="18">
        <f>H9/G9*100</f>
        <v>94.45527300890669</v>
      </c>
    </row>
    <row r="10" spans="1:9" s="14" customFormat="1" ht="12.75">
      <c r="A10" s="19" t="s">
        <v>15</v>
      </c>
      <c r="B10" s="20" t="s">
        <v>14</v>
      </c>
      <c r="C10" s="21" t="s">
        <v>16</v>
      </c>
      <c r="D10" s="21"/>
      <c r="E10" s="21"/>
      <c r="F10" s="21"/>
      <c r="G10" s="22">
        <f>SUM(G15,G35,G11)</f>
        <v>7394</v>
      </c>
      <c r="H10" s="23">
        <f>H11+H15+H35</f>
        <v>7226.099999999999</v>
      </c>
      <c r="I10" s="23">
        <f>H10/G10*100</f>
        <v>97.72923992426291</v>
      </c>
    </row>
    <row r="11" spans="1:9" s="14" customFormat="1" ht="34.5">
      <c r="A11" s="24" t="s">
        <v>17</v>
      </c>
      <c r="B11" s="25" t="s">
        <v>14</v>
      </c>
      <c r="C11" s="26" t="s">
        <v>16</v>
      </c>
      <c r="D11" s="26" t="s">
        <v>18</v>
      </c>
      <c r="E11" s="26"/>
      <c r="F11" s="26"/>
      <c r="G11" s="27">
        <f>SUM(G12)</f>
        <v>880</v>
      </c>
      <c r="H11" s="27">
        <f>H14</f>
        <v>870.7</v>
      </c>
      <c r="I11" s="27">
        <v>98.9</v>
      </c>
    </row>
    <row r="12" spans="1:9" s="14" customFormat="1" ht="45.75">
      <c r="A12" s="28" t="s">
        <v>19</v>
      </c>
      <c r="B12" s="29" t="s">
        <v>14</v>
      </c>
      <c r="C12" s="30" t="s">
        <v>16</v>
      </c>
      <c r="D12" s="30" t="s">
        <v>18</v>
      </c>
      <c r="E12" s="30" t="s">
        <v>20</v>
      </c>
      <c r="F12" s="30"/>
      <c r="G12" s="31">
        <f>SUM(G13)</f>
        <v>880</v>
      </c>
      <c r="H12" s="27">
        <f>H13</f>
        <v>870.7</v>
      </c>
      <c r="I12" s="27">
        <v>98.9</v>
      </c>
    </row>
    <row r="13" spans="1:9" s="14" customFormat="1" ht="12">
      <c r="A13" s="28" t="s">
        <v>21</v>
      </c>
      <c r="B13" s="29" t="s">
        <v>14</v>
      </c>
      <c r="C13" s="30" t="s">
        <v>16</v>
      </c>
      <c r="D13" s="30" t="s">
        <v>18</v>
      </c>
      <c r="E13" s="30" t="s">
        <v>22</v>
      </c>
      <c r="F13" s="30"/>
      <c r="G13" s="31">
        <f>SUM(G14)</f>
        <v>880</v>
      </c>
      <c r="H13" s="27">
        <f>H14</f>
        <v>870.7</v>
      </c>
      <c r="I13" s="27">
        <v>98.9</v>
      </c>
    </row>
    <row r="14" spans="1:9" s="36" customFormat="1" ht="23.25">
      <c r="A14" s="32" t="s">
        <v>23</v>
      </c>
      <c r="B14" s="33" t="s">
        <v>14</v>
      </c>
      <c r="C14" s="34" t="s">
        <v>16</v>
      </c>
      <c r="D14" s="34" t="s">
        <v>18</v>
      </c>
      <c r="E14" s="34" t="s">
        <v>22</v>
      </c>
      <c r="F14" s="34" t="s">
        <v>24</v>
      </c>
      <c r="G14" s="35">
        <v>880</v>
      </c>
      <c r="H14" s="27">
        <v>870.7</v>
      </c>
      <c r="I14" s="27">
        <v>98.9</v>
      </c>
    </row>
    <row r="15" spans="1:9" ht="45.75">
      <c r="A15" s="24" t="s">
        <v>25</v>
      </c>
      <c r="B15" s="25" t="s">
        <v>14</v>
      </c>
      <c r="C15" s="26" t="s">
        <v>16</v>
      </c>
      <c r="D15" s="26" t="s">
        <v>26</v>
      </c>
      <c r="E15" s="26"/>
      <c r="F15" s="26"/>
      <c r="G15" s="27">
        <f>SUM(G16,G27)</f>
        <v>6421</v>
      </c>
      <c r="H15" s="31">
        <f>H16+H30+H32+H34</f>
        <v>6286.5</v>
      </c>
      <c r="I15" s="27">
        <f>H15/G15*100</f>
        <v>97.90531069926803</v>
      </c>
    </row>
    <row r="16" spans="1:9" ht="45.75">
      <c r="A16" s="28" t="s">
        <v>19</v>
      </c>
      <c r="B16" s="29" t="s">
        <v>14</v>
      </c>
      <c r="C16" s="30" t="s">
        <v>16</v>
      </c>
      <c r="D16" s="30" t="s">
        <v>26</v>
      </c>
      <c r="E16" s="30" t="s">
        <v>20</v>
      </c>
      <c r="F16" s="30"/>
      <c r="G16" s="31">
        <f>SUM(G17,G22)</f>
        <v>6175</v>
      </c>
      <c r="H16" s="31">
        <f>H17+H24+H26</f>
        <v>6040.5</v>
      </c>
      <c r="I16" s="27">
        <f>H16/G16*100</f>
        <v>97.82186234817813</v>
      </c>
    </row>
    <row r="17" spans="1:9" ht="12.75">
      <c r="A17" s="28" t="s">
        <v>27</v>
      </c>
      <c r="B17" s="29" t="s">
        <v>14</v>
      </c>
      <c r="C17" s="30" t="s">
        <v>16</v>
      </c>
      <c r="D17" s="30" t="s">
        <v>26</v>
      </c>
      <c r="E17" s="30" t="s">
        <v>28</v>
      </c>
      <c r="F17" s="30"/>
      <c r="G17" s="31">
        <f>SUM(G20,G18)</f>
        <v>6104</v>
      </c>
      <c r="H17" s="31">
        <f>H19+H21</f>
        <v>5970.3</v>
      </c>
      <c r="I17" s="27">
        <f>H17/G17*100</f>
        <v>97.80963302752293</v>
      </c>
    </row>
    <row r="18" spans="1:9" s="37" customFormat="1" ht="23.25">
      <c r="A18" s="28" t="s">
        <v>29</v>
      </c>
      <c r="B18" s="29" t="s">
        <v>14</v>
      </c>
      <c r="C18" s="30" t="s">
        <v>16</v>
      </c>
      <c r="D18" s="30" t="s">
        <v>26</v>
      </c>
      <c r="E18" s="30" t="s">
        <v>30</v>
      </c>
      <c r="F18" s="30"/>
      <c r="G18" s="31">
        <f>SUM(G19)</f>
        <v>150</v>
      </c>
      <c r="H18" s="31">
        <f>H19</f>
        <v>119.5</v>
      </c>
      <c r="I18" s="27">
        <f>I19</f>
        <v>79.7</v>
      </c>
    </row>
    <row r="19" spans="1:9" ht="23.25">
      <c r="A19" s="32" t="s">
        <v>23</v>
      </c>
      <c r="B19" s="33" t="s">
        <v>14</v>
      </c>
      <c r="C19" s="34" t="s">
        <v>16</v>
      </c>
      <c r="D19" s="34" t="s">
        <v>26</v>
      </c>
      <c r="E19" s="34" t="s">
        <v>30</v>
      </c>
      <c r="F19" s="34" t="s">
        <v>24</v>
      </c>
      <c r="G19" s="35">
        <v>150</v>
      </c>
      <c r="H19" s="31">
        <v>119.5</v>
      </c>
      <c r="I19" s="27">
        <v>79.7</v>
      </c>
    </row>
    <row r="20" spans="1:9" ht="23.25">
      <c r="A20" s="28" t="s">
        <v>31</v>
      </c>
      <c r="B20" s="29" t="s">
        <v>14</v>
      </c>
      <c r="C20" s="30" t="s">
        <v>16</v>
      </c>
      <c r="D20" s="30" t="s">
        <v>26</v>
      </c>
      <c r="E20" s="30" t="s">
        <v>32</v>
      </c>
      <c r="F20" s="30"/>
      <c r="G20" s="38">
        <f>SUM(G21)</f>
        <v>5954</v>
      </c>
      <c r="H20" s="31">
        <f>H21</f>
        <v>5850.8</v>
      </c>
      <c r="I20" s="27">
        <f>I21</f>
        <v>98.3</v>
      </c>
    </row>
    <row r="21" spans="1:9" ht="23.25">
      <c r="A21" s="32" t="s">
        <v>23</v>
      </c>
      <c r="B21" s="33" t="s">
        <v>14</v>
      </c>
      <c r="C21" s="34" t="s">
        <v>16</v>
      </c>
      <c r="D21" s="34" t="s">
        <v>26</v>
      </c>
      <c r="E21" s="34" t="s">
        <v>32</v>
      </c>
      <c r="F21" s="34" t="s">
        <v>24</v>
      </c>
      <c r="G21" s="39">
        <v>5954</v>
      </c>
      <c r="H21" s="31">
        <v>5850.8</v>
      </c>
      <c r="I21" s="27">
        <v>98.3</v>
      </c>
    </row>
    <row r="22" spans="1:9" ht="23.25">
      <c r="A22" s="28" t="s">
        <v>33</v>
      </c>
      <c r="B22" s="29" t="s">
        <v>14</v>
      </c>
      <c r="C22" s="30" t="s">
        <v>16</v>
      </c>
      <c r="D22" s="30" t="s">
        <v>26</v>
      </c>
      <c r="E22" s="30" t="s">
        <v>34</v>
      </c>
      <c r="F22" s="30"/>
      <c r="G22" s="40">
        <f>SUM(G23,G25)</f>
        <v>71</v>
      </c>
      <c r="H22" s="31">
        <f>H24+H26</f>
        <v>70.2</v>
      </c>
      <c r="I22" s="27">
        <f>H22/G22*100</f>
        <v>98.87323943661971</v>
      </c>
    </row>
    <row r="23" spans="1:9" ht="23.25">
      <c r="A23" s="28" t="s">
        <v>35</v>
      </c>
      <c r="B23" s="29" t="s">
        <v>14</v>
      </c>
      <c r="C23" s="30" t="s">
        <v>16</v>
      </c>
      <c r="D23" s="30" t="s">
        <v>26</v>
      </c>
      <c r="E23" s="30" t="s">
        <v>36</v>
      </c>
      <c r="F23" s="30"/>
      <c r="G23" s="40">
        <f>SUM(G24)</f>
        <v>70</v>
      </c>
      <c r="H23" s="31">
        <f>H24</f>
        <v>69.8</v>
      </c>
      <c r="I23" s="27">
        <f>I24</f>
        <v>99.7</v>
      </c>
    </row>
    <row r="24" spans="1:9" ht="23.25">
      <c r="A24" s="32" t="s">
        <v>23</v>
      </c>
      <c r="B24" s="33" t="s">
        <v>14</v>
      </c>
      <c r="C24" s="34" t="s">
        <v>16</v>
      </c>
      <c r="D24" s="34" t="s">
        <v>26</v>
      </c>
      <c r="E24" s="34" t="s">
        <v>36</v>
      </c>
      <c r="F24" s="34" t="s">
        <v>24</v>
      </c>
      <c r="G24" s="41">
        <v>70</v>
      </c>
      <c r="H24" s="31">
        <v>69.8</v>
      </c>
      <c r="I24" s="27">
        <v>99.7</v>
      </c>
    </row>
    <row r="25" spans="1:9" ht="23.25">
      <c r="A25" s="42" t="s">
        <v>37</v>
      </c>
      <c r="B25" s="29" t="s">
        <v>14</v>
      </c>
      <c r="C25" s="30" t="s">
        <v>16</v>
      </c>
      <c r="D25" s="30" t="s">
        <v>26</v>
      </c>
      <c r="E25" s="30" t="s">
        <v>38</v>
      </c>
      <c r="F25" s="34"/>
      <c r="G25" s="40">
        <f>SUM(G26)</f>
        <v>1</v>
      </c>
      <c r="H25" s="31">
        <f>H26</f>
        <v>0.4</v>
      </c>
      <c r="I25" s="27">
        <f>I26</f>
        <v>40</v>
      </c>
    </row>
    <row r="26" spans="1:9" ht="23.25">
      <c r="A26" s="43" t="s">
        <v>23</v>
      </c>
      <c r="B26" s="33" t="s">
        <v>14</v>
      </c>
      <c r="C26" s="34" t="s">
        <v>16</v>
      </c>
      <c r="D26" s="34" t="s">
        <v>26</v>
      </c>
      <c r="E26" s="34" t="s">
        <v>38</v>
      </c>
      <c r="F26" s="34" t="s">
        <v>24</v>
      </c>
      <c r="G26" s="41">
        <v>1</v>
      </c>
      <c r="H26" s="31">
        <v>0.4</v>
      </c>
      <c r="I26" s="27">
        <v>40</v>
      </c>
    </row>
    <row r="27" spans="1:9" ht="12.75">
      <c r="A27" s="28" t="s">
        <v>39</v>
      </c>
      <c r="B27" s="29" t="s">
        <v>14</v>
      </c>
      <c r="C27" s="30" t="s">
        <v>16</v>
      </c>
      <c r="D27" s="30" t="s">
        <v>26</v>
      </c>
      <c r="E27" s="30" t="s">
        <v>40</v>
      </c>
      <c r="F27" s="26"/>
      <c r="G27" s="27">
        <f>SUM(G28)</f>
        <v>246</v>
      </c>
      <c r="H27" s="35">
        <v>246</v>
      </c>
      <c r="I27" s="35">
        <v>100</v>
      </c>
    </row>
    <row r="28" spans="1:9" ht="68.25">
      <c r="A28" s="28" t="s">
        <v>41</v>
      </c>
      <c r="B28" s="29" t="s">
        <v>14</v>
      </c>
      <c r="C28" s="30" t="s">
        <v>16</v>
      </c>
      <c r="D28" s="30" t="s">
        <v>26</v>
      </c>
      <c r="E28" s="30" t="s">
        <v>42</v>
      </c>
      <c r="F28" s="30"/>
      <c r="G28" s="31">
        <f>SUM(G29,G31,G33)</f>
        <v>246</v>
      </c>
      <c r="H28" s="35">
        <v>246</v>
      </c>
      <c r="I28" s="35">
        <v>100</v>
      </c>
    </row>
    <row r="29" spans="1:9" ht="45.75">
      <c r="A29" s="28" t="s">
        <v>43</v>
      </c>
      <c r="B29" s="29" t="s">
        <v>14</v>
      </c>
      <c r="C29" s="30" t="s">
        <v>16</v>
      </c>
      <c r="D29" s="30" t="s">
        <v>26</v>
      </c>
      <c r="E29" s="30" t="s">
        <v>44</v>
      </c>
      <c r="F29" s="30"/>
      <c r="G29" s="31">
        <f>SUM(G30)</f>
        <v>220</v>
      </c>
      <c r="H29" s="31">
        <v>220</v>
      </c>
      <c r="I29" s="31">
        <v>100</v>
      </c>
    </row>
    <row r="30" spans="1:9" ht="12.75">
      <c r="A30" s="32" t="s">
        <v>45</v>
      </c>
      <c r="B30" s="33" t="s">
        <v>14</v>
      </c>
      <c r="C30" s="34" t="s">
        <v>16</v>
      </c>
      <c r="D30" s="34" t="s">
        <v>26</v>
      </c>
      <c r="E30" s="34" t="s">
        <v>44</v>
      </c>
      <c r="F30" s="34" t="s">
        <v>46</v>
      </c>
      <c r="G30" s="35">
        <v>220</v>
      </c>
      <c r="H30" s="35">
        <v>220</v>
      </c>
      <c r="I30" s="35">
        <v>100</v>
      </c>
    </row>
    <row r="31" spans="1:9" ht="57">
      <c r="A31" s="28" t="s">
        <v>47</v>
      </c>
      <c r="B31" s="29" t="s">
        <v>14</v>
      </c>
      <c r="C31" s="30" t="s">
        <v>16</v>
      </c>
      <c r="D31" s="30" t="s">
        <v>26</v>
      </c>
      <c r="E31" s="30" t="s">
        <v>48</v>
      </c>
      <c r="F31" s="34"/>
      <c r="G31" s="31">
        <f>SUM(G32)</f>
        <v>13</v>
      </c>
      <c r="H31" s="35">
        <v>13</v>
      </c>
      <c r="I31" s="35">
        <v>100</v>
      </c>
    </row>
    <row r="32" spans="1:9" ht="12.75">
      <c r="A32" s="32" t="s">
        <v>45</v>
      </c>
      <c r="B32" s="33" t="s">
        <v>14</v>
      </c>
      <c r="C32" s="34" t="s">
        <v>16</v>
      </c>
      <c r="D32" s="34" t="s">
        <v>26</v>
      </c>
      <c r="E32" s="34" t="s">
        <v>48</v>
      </c>
      <c r="F32" s="34" t="s">
        <v>46</v>
      </c>
      <c r="G32" s="35">
        <v>13</v>
      </c>
      <c r="H32" s="35">
        <v>13</v>
      </c>
      <c r="I32" s="35">
        <v>100</v>
      </c>
    </row>
    <row r="33" spans="1:9" ht="147">
      <c r="A33" s="28" t="s">
        <v>49</v>
      </c>
      <c r="B33" s="29" t="s">
        <v>14</v>
      </c>
      <c r="C33" s="30" t="s">
        <v>16</v>
      </c>
      <c r="D33" s="30" t="s">
        <v>26</v>
      </c>
      <c r="E33" s="30" t="s">
        <v>50</v>
      </c>
      <c r="F33" s="34"/>
      <c r="G33" s="31">
        <f>SUM(G34)</f>
        <v>13</v>
      </c>
      <c r="H33" s="35">
        <v>13</v>
      </c>
      <c r="I33" s="35">
        <v>100</v>
      </c>
    </row>
    <row r="34" spans="1:9" ht="12.75">
      <c r="A34" s="32" t="s">
        <v>45</v>
      </c>
      <c r="B34" s="33" t="s">
        <v>14</v>
      </c>
      <c r="C34" s="34" t="s">
        <v>16</v>
      </c>
      <c r="D34" s="34" t="s">
        <v>26</v>
      </c>
      <c r="E34" s="34" t="s">
        <v>50</v>
      </c>
      <c r="F34" s="34" t="s">
        <v>46</v>
      </c>
      <c r="G34" s="35">
        <v>13</v>
      </c>
      <c r="H34" s="35">
        <v>13</v>
      </c>
      <c r="I34" s="35">
        <v>100</v>
      </c>
    </row>
    <row r="35" spans="1:9" ht="12.75">
      <c r="A35" s="44" t="s">
        <v>51</v>
      </c>
      <c r="B35" s="25" t="s">
        <v>14</v>
      </c>
      <c r="C35" s="45" t="s">
        <v>16</v>
      </c>
      <c r="D35" s="45" t="s">
        <v>52</v>
      </c>
      <c r="E35" s="45"/>
      <c r="F35" s="45"/>
      <c r="G35" s="46">
        <f>SUM(G36)+G40</f>
        <v>93</v>
      </c>
      <c r="H35" s="35">
        <f>H39++H43</f>
        <v>68.9</v>
      </c>
      <c r="I35" s="35">
        <f>H35/G35*100</f>
        <v>74.08602150537635</v>
      </c>
    </row>
    <row r="36" spans="1:9" ht="34.5">
      <c r="A36" s="47" t="s">
        <v>53</v>
      </c>
      <c r="B36" s="29" t="s">
        <v>14</v>
      </c>
      <c r="C36" s="48" t="s">
        <v>16</v>
      </c>
      <c r="D36" s="48" t="s">
        <v>52</v>
      </c>
      <c r="E36" s="48" t="s">
        <v>54</v>
      </c>
      <c r="F36" s="48"/>
      <c r="G36" s="31">
        <f>G37</f>
        <v>75</v>
      </c>
      <c r="H36" s="31">
        <f>H37</f>
        <v>51.9</v>
      </c>
      <c r="I36" s="31">
        <f>I37</f>
        <v>69.2</v>
      </c>
    </row>
    <row r="37" spans="1:9" ht="34.5">
      <c r="A37" s="47" t="s">
        <v>55</v>
      </c>
      <c r="B37" s="29" t="s">
        <v>14</v>
      </c>
      <c r="C37" s="48" t="s">
        <v>16</v>
      </c>
      <c r="D37" s="48" t="s">
        <v>52</v>
      </c>
      <c r="E37" s="48" t="s">
        <v>56</v>
      </c>
      <c r="F37" s="48"/>
      <c r="G37" s="31">
        <f>SUM(G38)</f>
        <v>75</v>
      </c>
      <c r="H37" s="31">
        <f>H38</f>
        <v>51.9</v>
      </c>
      <c r="I37" s="31">
        <f>I38</f>
        <v>69.2</v>
      </c>
    </row>
    <row r="38" spans="1:9" ht="23.25">
      <c r="A38" s="47" t="s">
        <v>57</v>
      </c>
      <c r="B38" s="29" t="s">
        <v>14</v>
      </c>
      <c r="C38" s="48" t="s">
        <v>16</v>
      </c>
      <c r="D38" s="48" t="s">
        <v>52</v>
      </c>
      <c r="E38" s="48" t="s">
        <v>58</v>
      </c>
      <c r="F38" s="48"/>
      <c r="G38" s="31">
        <f>SUM(G39)</f>
        <v>75</v>
      </c>
      <c r="H38" s="31">
        <f>H39</f>
        <v>51.9</v>
      </c>
      <c r="I38" s="31">
        <f>I39</f>
        <v>69.2</v>
      </c>
    </row>
    <row r="39" spans="1:9" ht="23.25">
      <c r="A39" s="32" t="s">
        <v>23</v>
      </c>
      <c r="B39" s="33" t="s">
        <v>14</v>
      </c>
      <c r="C39" s="34" t="s">
        <v>16</v>
      </c>
      <c r="D39" s="34" t="s">
        <v>52</v>
      </c>
      <c r="E39" s="34" t="s">
        <v>58</v>
      </c>
      <c r="F39" s="34" t="s">
        <v>24</v>
      </c>
      <c r="G39" s="35">
        <v>75</v>
      </c>
      <c r="H39" s="35">
        <v>51.9</v>
      </c>
      <c r="I39" s="35">
        <v>69.2</v>
      </c>
    </row>
    <row r="40" spans="1:9" ht="23.25">
      <c r="A40" s="28" t="s">
        <v>59</v>
      </c>
      <c r="B40" s="29" t="s">
        <v>14</v>
      </c>
      <c r="C40" s="30" t="s">
        <v>16</v>
      </c>
      <c r="D40" s="30" t="s">
        <v>52</v>
      </c>
      <c r="E40" s="30" t="s">
        <v>60</v>
      </c>
      <c r="F40" s="34"/>
      <c r="G40" s="49">
        <f>G41</f>
        <v>18</v>
      </c>
      <c r="H40" s="35">
        <f>H41</f>
        <v>17</v>
      </c>
      <c r="I40" s="35">
        <f>I41</f>
        <v>94.4</v>
      </c>
    </row>
    <row r="41" spans="1:9" ht="12.75">
      <c r="A41" s="28" t="s">
        <v>61</v>
      </c>
      <c r="B41" s="29" t="s">
        <v>14</v>
      </c>
      <c r="C41" s="30" t="s">
        <v>16</v>
      </c>
      <c r="D41" s="30" t="s">
        <v>52</v>
      </c>
      <c r="E41" s="30" t="s">
        <v>62</v>
      </c>
      <c r="F41" s="30"/>
      <c r="G41" s="31">
        <f>SUM(G42)</f>
        <v>18</v>
      </c>
      <c r="H41" s="31">
        <f>H42</f>
        <v>17</v>
      </c>
      <c r="I41" s="31">
        <f>I42</f>
        <v>94.4</v>
      </c>
    </row>
    <row r="42" spans="1:9" ht="12.75">
      <c r="A42" s="50" t="s">
        <v>63</v>
      </c>
      <c r="B42" s="29" t="s">
        <v>14</v>
      </c>
      <c r="C42" s="51" t="s">
        <v>16</v>
      </c>
      <c r="D42" s="51" t="s">
        <v>52</v>
      </c>
      <c r="E42" s="51" t="s">
        <v>64</v>
      </c>
      <c r="F42" s="51"/>
      <c r="G42" s="38">
        <f>SUM(G43)</f>
        <v>18</v>
      </c>
      <c r="H42" s="31">
        <f>H43</f>
        <v>17</v>
      </c>
      <c r="I42" s="52">
        <f>I43</f>
        <v>94.4</v>
      </c>
    </row>
    <row r="43" spans="1:9" ht="23.25">
      <c r="A43" s="32" t="s">
        <v>23</v>
      </c>
      <c r="B43" s="33" t="s">
        <v>14</v>
      </c>
      <c r="C43" s="34" t="s">
        <v>16</v>
      </c>
      <c r="D43" s="34" t="s">
        <v>52</v>
      </c>
      <c r="E43" s="34" t="s">
        <v>64</v>
      </c>
      <c r="F43" s="34" t="s">
        <v>24</v>
      </c>
      <c r="G43" s="35">
        <v>18</v>
      </c>
      <c r="H43" s="35">
        <v>17</v>
      </c>
      <c r="I43" s="35">
        <v>94.4</v>
      </c>
    </row>
    <row r="44" spans="1:9" ht="12.75">
      <c r="A44" s="32"/>
      <c r="B44" s="33"/>
      <c r="C44" s="34"/>
      <c r="D44" s="34"/>
      <c r="E44" s="34"/>
      <c r="F44" s="34"/>
      <c r="G44" s="35"/>
      <c r="H44" s="35"/>
      <c r="I44" s="35"/>
    </row>
    <row r="45" spans="1:9" ht="12.75">
      <c r="A45" s="53" t="s">
        <v>65</v>
      </c>
      <c r="B45" s="54" t="s">
        <v>14</v>
      </c>
      <c r="C45" s="21" t="s">
        <v>18</v>
      </c>
      <c r="D45" s="21"/>
      <c r="E45" s="21"/>
      <c r="F45" s="21"/>
      <c r="G45" s="22">
        <f>SUM(G46)</f>
        <v>226</v>
      </c>
      <c r="H45" s="55">
        <f>H49</f>
        <v>152</v>
      </c>
      <c r="I45" s="55">
        <f>I46</f>
        <v>67.3</v>
      </c>
    </row>
    <row r="46" spans="1:9" ht="12.75">
      <c r="A46" s="56" t="s">
        <v>66</v>
      </c>
      <c r="B46" s="57" t="s">
        <v>14</v>
      </c>
      <c r="C46" s="26" t="s">
        <v>18</v>
      </c>
      <c r="D46" s="26" t="s">
        <v>67</v>
      </c>
      <c r="E46" s="26"/>
      <c r="F46" s="26"/>
      <c r="G46" s="27">
        <f>SUM(G47)</f>
        <v>226</v>
      </c>
      <c r="H46" s="58">
        <v>152</v>
      </c>
      <c r="I46" s="58">
        <f>I47</f>
        <v>67.3</v>
      </c>
    </row>
    <row r="47" spans="1:9" ht="23.25">
      <c r="A47" s="28" t="s">
        <v>68</v>
      </c>
      <c r="B47" s="29" t="s">
        <v>14</v>
      </c>
      <c r="C47" s="30" t="s">
        <v>18</v>
      </c>
      <c r="D47" s="30" t="s">
        <v>67</v>
      </c>
      <c r="E47" s="30" t="s">
        <v>69</v>
      </c>
      <c r="F47" s="30"/>
      <c r="G47" s="31">
        <f>SUM(G48)</f>
        <v>226</v>
      </c>
      <c r="H47" s="35">
        <v>152</v>
      </c>
      <c r="I47" s="35">
        <f>I48</f>
        <v>67.3</v>
      </c>
    </row>
    <row r="48" spans="1:9" ht="23.25">
      <c r="A48" s="28" t="s">
        <v>70</v>
      </c>
      <c r="B48" s="29" t="s">
        <v>14</v>
      </c>
      <c r="C48" s="30" t="s">
        <v>18</v>
      </c>
      <c r="D48" s="30" t="s">
        <v>67</v>
      </c>
      <c r="E48" s="30" t="s">
        <v>71</v>
      </c>
      <c r="F48" s="30"/>
      <c r="G48" s="31">
        <f>SUM(G49)</f>
        <v>226</v>
      </c>
      <c r="H48" s="35">
        <v>152</v>
      </c>
      <c r="I48" s="35">
        <f>I49</f>
        <v>67.3</v>
      </c>
    </row>
    <row r="49" spans="1:9" ht="23.25">
      <c r="A49" s="32" t="s">
        <v>23</v>
      </c>
      <c r="B49" s="33" t="s">
        <v>14</v>
      </c>
      <c r="C49" s="34" t="s">
        <v>18</v>
      </c>
      <c r="D49" s="34" t="s">
        <v>67</v>
      </c>
      <c r="E49" s="34" t="s">
        <v>71</v>
      </c>
      <c r="F49" s="34" t="s">
        <v>24</v>
      </c>
      <c r="G49" s="35">
        <v>226</v>
      </c>
      <c r="H49" s="35">
        <v>152</v>
      </c>
      <c r="I49" s="35">
        <v>67.3</v>
      </c>
    </row>
    <row r="50" spans="1:9" ht="12.75">
      <c r="A50" s="59"/>
      <c r="B50" s="59"/>
      <c r="C50" s="34"/>
      <c r="D50" s="34"/>
      <c r="E50" s="34"/>
      <c r="F50" s="34"/>
      <c r="G50" s="35"/>
      <c r="H50" s="60"/>
      <c r="I50" s="60"/>
    </row>
    <row r="51" spans="1:9" ht="23.25">
      <c r="A51" s="19" t="s">
        <v>72</v>
      </c>
      <c r="B51" s="54" t="s">
        <v>14</v>
      </c>
      <c r="C51" s="21" t="s">
        <v>67</v>
      </c>
      <c r="D51" s="21"/>
      <c r="E51" s="21"/>
      <c r="F51" s="21"/>
      <c r="G51" s="22">
        <f>G52</f>
        <v>91</v>
      </c>
      <c r="H51" s="61">
        <f>H55+H57</f>
        <v>89.39999999999999</v>
      </c>
      <c r="I51" s="55">
        <f>I52</f>
        <v>98.24175824175823</v>
      </c>
    </row>
    <row r="52" spans="1:9" ht="34.5">
      <c r="A52" s="24" t="s">
        <v>73</v>
      </c>
      <c r="B52" s="25" t="s">
        <v>14</v>
      </c>
      <c r="C52" s="62" t="s">
        <v>67</v>
      </c>
      <c r="D52" s="62" t="s">
        <v>74</v>
      </c>
      <c r="E52" s="62"/>
      <c r="F52" s="62"/>
      <c r="G52" s="63">
        <f>SUM(G53)</f>
        <v>91</v>
      </c>
      <c r="H52" s="64">
        <f>H53</f>
        <v>89.39999999999999</v>
      </c>
      <c r="I52" s="35">
        <f>I53</f>
        <v>98.24175824175823</v>
      </c>
    </row>
    <row r="53" spans="1:9" ht="34.5">
      <c r="A53" s="28" t="s">
        <v>75</v>
      </c>
      <c r="B53" s="29" t="s">
        <v>14</v>
      </c>
      <c r="C53" s="65" t="s">
        <v>67</v>
      </c>
      <c r="D53" s="65" t="s">
        <v>74</v>
      </c>
      <c r="E53" s="65" t="s">
        <v>76</v>
      </c>
      <c r="F53" s="65"/>
      <c r="G53" s="66">
        <f>SUM(G54+G56)</f>
        <v>91</v>
      </c>
      <c r="H53" s="64">
        <f>H55+H57</f>
        <v>89.39999999999999</v>
      </c>
      <c r="I53" s="35">
        <f>H53/G53*100</f>
        <v>98.24175824175823</v>
      </c>
    </row>
    <row r="54" spans="1:9" ht="23.25">
      <c r="A54" s="28" t="s">
        <v>77</v>
      </c>
      <c r="B54" s="29" t="s">
        <v>14</v>
      </c>
      <c r="C54" s="30" t="s">
        <v>67</v>
      </c>
      <c r="D54" s="30" t="s">
        <v>74</v>
      </c>
      <c r="E54" s="65" t="s">
        <v>78</v>
      </c>
      <c r="F54" s="65"/>
      <c r="G54" s="31">
        <f>SUM(G55)</f>
        <v>81</v>
      </c>
      <c r="H54" s="64">
        <f>H55</f>
        <v>80.8</v>
      </c>
      <c r="I54" s="64">
        <f>I55</f>
        <v>99.8</v>
      </c>
    </row>
    <row r="55" spans="1:9" ht="23.25">
      <c r="A55" s="32" t="s">
        <v>23</v>
      </c>
      <c r="B55" s="33" t="s">
        <v>14</v>
      </c>
      <c r="C55" s="34" t="s">
        <v>67</v>
      </c>
      <c r="D55" s="34" t="s">
        <v>74</v>
      </c>
      <c r="E55" s="67" t="s">
        <v>78</v>
      </c>
      <c r="F55" s="67" t="s">
        <v>24</v>
      </c>
      <c r="G55" s="35">
        <v>81</v>
      </c>
      <c r="H55" s="64">
        <v>80.8</v>
      </c>
      <c r="I55" s="64">
        <v>99.8</v>
      </c>
    </row>
    <row r="56" spans="1:9" ht="45.75">
      <c r="A56" s="28" t="s">
        <v>79</v>
      </c>
      <c r="B56" s="29" t="s">
        <v>14</v>
      </c>
      <c r="C56" s="65" t="s">
        <v>67</v>
      </c>
      <c r="D56" s="65" t="s">
        <v>74</v>
      </c>
      <c r="E56" s="65" t="s">
        <v>80</v>
      </c>
      <c r="F56" s="67"/>
      <c r="G56" s="31">
        <f>SUM(G57)</f>
        <v>10</v>
      </c>
      <c r="H56" s="64">
        <f>H57</f>
        <v>8.6</v>
      </c>
      <c r="I56" s="64">
        <f>I57</f>
        <v>86</v>
      </c>
    </row>
    <row r="57" spans="1:9" ht="23.25">
      <c r="A57" s="32" t="s">
        <v>23</v>
      </c>
      <c r="B57" s="33" t="s">
        <v>14</v>
      </c>
      <c r="C57" s="34" t="s">
        <v>67</v>
      </c>
      <c r="D57" s="34" t="s">
        <v>74</v>
      </c>
      <c r="E57" s="67" t="s">
        <v>80</v>
      </c>
      <c r="F57" s="67" t="s">
        <v>24</v>
      </c>
      <c r="G57" s="35">
        <v>10</v>
      </c>
      <c r="H57" s="64">
        <v>8.6</v>
      </c>
      <c r="I57" s="64">
        <v>86</v>
      </c>
    </row>
    <row r="58" spans="1:9" s="37" customFormat="1" ht="11.25">
      <c r="A58" s="24"/>
      <c r="B58" s="68"/>
      <c r="C58" s="62"/>
      <c r="D58" s="62"/>
      <c r="E58" s="62"/>
      <c r="F58" s="62"/>
      <c r="G58" s="63"/>
      <c r="H58" s="64"/>
      <c r="I58" s="64"/>
    </row>
    <row r="59" spans="1:9" s="37" customFormat="1" ht="12">
      <c r="A59" s="19" t="s">
        <v>81</v>
      </c>
      <c r="B59" s="54" t="s">
        <v>14</v>
      </c>
      <c r="C59" s="21" t="s">
        <v>26</v>
      </c>
      <c r="D59" s="21"/>
      <c r="E59" s="21"/>
      <c r="F59" s="21"/>
      <c r="G59" s="22">
        <f>G60</f>
        <v>600</v>
      </c>
      <c r="H59" s="61">
        <f>H64</f>
        <v>595.9</v>
      </c>
      <c r="I59" s="61">
        <f>I60</f>
        <v>99.3</v>
      </c>
    </row>
    <row r="60" spans="1:9" s="37" customFormat="1" ht="23.25">
      <c r="A60" s="24" t="s">
        <v>82</v>
      </c>
      <c r="B60" s="25" t="s">
        <v>14</v>
      </c>
      <c r="C60" s="26" t="s">
        <v>26</v>
      </c>
      <c r="D60" s="26" t="s">
        <v>83</v>
      </c>
      <c r="E60" s="26"/>
      <c r="F60" s="26"/>
      <c r="G60" s="27">
        <f>SUM(G61)</f>
        <v>600</v>
      </c>
      <c r="H60" s="61"/>
      <c r="I60" s="64">
        <f>I61</f>
        <v>99.3</v>
      </c>
    </row>
    <row r="61" spans="1:9" s="37" customFormat="1" ht="12">
      <c r="A61" s="28" t="s">
        <v>39</v>
      </c>
      <c r="B61" s="29" t="s">
        <v>14</v>
      </c>
      <c r="C61" s="69" t="s">
        <v>26</v>
      </c>
      <c r="D61" s="69" t="s">
        <v>83</v>
      </c>
      <c r="E61" s="69" t="s">
        <v>40</v>
      </c>
      <c r="F61" s="70"/>
      <c r="G61" s="38">
        <f>SUM(G62)</f>
        <v>600</v>
      </c>
      <c r="H61" s="35">
        <f>H62</f>
        <v>595.9</v>
      </c>
      <c r="I61" s="35">
        <f>I62</f>
        <v>99.3</v>
      </c>
    </row>
    <row r="62" spans="1:9" s="37" customFormat="1" ht="68.25">
      <c r="A62" s="28" t="s">
        <v>41</v>
      </c>
      <c r="B62" s="29" t="s">
        <v>14</v>
      </c>
      <c r="C62" s="69" t="s">
        <v>26</v>
      </c>
      <c r="D62" s="69" t="s">
        <v>83</v>
      </c>
      <c r="E62" s="69" t="s">
        <v>42</v>
      </c>
      <c r="F62" s="70"/>
      <c r="G62" s="38">
        <f>SUM(G63)</f>
        <v>600</v>
      </c>
      <c r="H62" s="35">
        <f>H63</f>
        <v>595.9</v>
      </c>
      <c r="I62" s="35">
        <f>I63</f>
        <v>99.3</v>
      </c>
    </row>
    <row r="63" spans="1:9" ht="180">
      <c r="A63" s="50" t="s">
        <v>84</v>
      </c>
      <c r="B63" s="29" t="s">
        <v>14</v>
      </c>
      <c r="C63" s="69" t="s">
        <v>26</v>
      </c>
      <c r="D63" s="69" t="s">
        <v>83</v>
      </c>
      <c r="E63" s="69" t="s">
        <v>85</v>
      </c>
      <c r="F63" s="70"/>
      <c r="G63" s="38">
        <f>SUM(G64)</f>
        <v>600</v>
      </c>
      <c r="H63" s="35">
        <f>H64</f>
        <v>595.9</v>
      </c>
      <c r="I63" s="35">
        <f>I64</f>
        <v>99.3</v>
      </c>
    </row>
    <row r="64" spans="1:9" ht="12.75">
      <c r="A64" s="32" t="s">
        <v>45</v>
      </c>
      <c r="B64" s="33" t="s">
        <v>14</v>
      </c>
      <c r="C64" s="70" t="s">
        <v>26</v>
      </c>
      <c r="D64" s="70" t="s">
        <v>83</v>
      </c>
      <c r="E64" s="70" t="s">
        <v>85</v>
      </c>
      <c r="F64" s="34" t="s">
        <v>46</v>
      </c>
      <c r="G64" s="39">
        <v>600</v>
      </c>
      <c r="H64" s="35">
        <v>595.9</v>
      </c>
      <c r="I64" s="35">
        <v>99.3</v>
      </c>
    </row>
    <row r="65" spans="1:9" ht="12.75">
      <c r="A65" s="32"/>
      <c r="B65" s="11"/>
      <c r="C65" s="67"/>
      <c r="D65" s="67"/>
      <c r="E65" s="67"/>
      <c r="F65" s="67"/>
      <c r="G65" s="35"/>
      <c r="H65" s="60"/>
      <c r="I65" s="60"/>
    </row>
    <row r="66" spans="1:9" ht="12.75">
      <c r="A66" s="53" t="s">
        <v>86</v>
      </c>
      <c r="B66" s="11" t="s">
        <v>14</v>
      </c>
      <c r="C66" s="21" t="s">
        <v>87</v>
      </c>
      <c r="D66" s="21"/>
      <c r="E66" s="21"/>
      <c r="F66" s="21"/>
      <c r="G66" s="22">
        <f>G67+G72</f>
        <v>6902</v>
      </c>
      <c r="H66" s="71">
        <f>H67+H72</f>
        <v>6419.6</v>
      </c>
      <c r="I66" s="31">
        <v>93</v>
      </c>
    </row>
    <row r="67" spans="1:9" ht="12.75">
      <c r="A67" s="56" t="s">
        <v>88</v>
      </c>
      <c r="B67" s="25" t="s">
        <v>14</v>
      </c>
      <c r="C67" s="26" t="s">
        <v>87</v>
      </c>
      <c r="D67" s="26" t="s">
        <v>16</v>
      </c>
      <c r="E67" s="26"/>
      <c r="F67" s="26"/>
      <c r="G67" s="27">
        <f>SUM(G68)</f>
        <v>686</v>
      </c>
      <c r="H67" s="71">
        <f>H71</f>
        <v>685.4</v>
      </c>
      <c r="I67" s="71">
        <f>I68</f>
        <v>99.9</v>
      </c>
    </row>
    <row r="68" spans="1:9" ht="12.75">
      <c r="A68" s="71" t="s">
        <v>89</v>
      </c>
      <c r="B68" s="29" t="s">
        <v>14</v>
      </c>
      <c r="C68" s="30" t="s">
        <v>87</v>
      </c>
      <c r="D68" s="30" t="s">
        <v>16</v>
      </c>
      <c r="E68" s="30" t="s">
        <v>90</v>
      </c>
      <c r="F68" s="30"/>
      <c r="G68" s="31">
        <f>SUM(G70)</f>
        <v>686</v>
      </c>
      <c r="H68" s="71">
        <f>H69</f>
        <v>685.4</v>
      </c>
      <c r="I68" s="71">
        <f>I69</f>
        <v>99.9</v>
      </c>
    </row>
    <row r="69" spans="1:9" ht="12.75">
      <c r="A69" s="71" t="s">
        <v>91</v>
      </c>
      <c r="B69" s="29" t="s">
        <v>14</v>
      </c>
      <c r="C69" s="30" t="s">
        <v>87</v>
      </c>
      <c r="D69" s="30" t="s">
        <v>16</v>
      </c>
      <c r="E69" s="30" t="s">
        <v>92</v>
      </c>
      <c r="F69" s="30"/>
      <c r="G69" s="31">
        <f>SUM(G70)</f>
        <v>686</v>
      </c>
      <c r="H69" s="71">
        <f>H70</f>
        <v>685.4</v>
      </c>
      <c r="I69" s="71">
        <f>I70</f>
        <v>99.9</v>
      </c>
    </row>
    <row r="70" spans="1:9" ht="23.25">
      <c r="A70" s="28" t="s">
        <v>93</v>
      </c>
      <c r="B70" s="29" t="s">
        <v>14</v>
      </c>
      <c r="C70" s="30" t="s">
        <v>87</v>
      </c>
      <c r="D70" s="30" t="s">
        <v>16</v>
      </c>
      <c r="E70" s="30" t="s">
        <v>94</v>
      </c>
      <c r="F70" s="30"/>
      <c r="G70" s="31">
        <f>SUM(G71)</f>
        <v>686</v>
      </c>
      <c r="H70" s="71">
        <f>H71</f>
        <v>685.4</v>
      </c>
      <c r="I70" s="71">
        <f>I71</f>
        <v>99.9</v>
      </c>
    </row>
    <row r="71" spans="1:9" ht="12.75">
      <c r="A71" s="64" t="s">
        <v>95</v>
      </c>
      <c r="B71" s="33" t="s">
        <v>14</v>
      </c>
      <c r="C71" s="34" t="s">
        <v>87</v>
      </c>
      <c r="D71" s="34" t="s">
        <v>16</v>
      </c>
      <c r="E71" s="34" t="s">
        <v>94</v>
      </c>
      <c r="F71" s="34" t="s">
        <v>96</v>
      </c>
      <c r="G71" s="35">
        <v>686</v>
      </c>
      <c r="H71" s="71">
        <v>685.4</v>
      </c>
      <c r="I71" s="71">
        <v>99.9</v>
      </c>
    </row>
    <row r="72" spans="1:9" ht="12.75">
      <c r="A72" s="24" t="s">
        <v>97</v>
      </c>
      <c r="B72" s="25" t="s">
        <v>14</v>
      </c>
      <c r="C72" s="26" t="s">
        <v>87</v>
      </c>
      <c r="D72" s="26" t="s">
        <v>67</v>
      </c>
      <c r="E72" s="26"/>
      <c r="F72" s="26"/>
      <c r="G72" s="27">
        <f>SUM(G73,A72)+G84</f>
        <v>6216</v>
      </c>
      <c r="H72" s="64">
        <f>H75+H77+H79+H81+H83+H87+H89</f>
        <v>5734.200000000001</v>
      </c>
      <c r="I72" s="35">
        <f>H72/G72*100</f>
        <v>92.24903474903476</v>
      </c>
    </row>
    <row r="73" spans="1:9" ht="12.75">
      <c r="A73" s="28" t="s">
        <v>97</v>
      </c>
      <c r="B73" s="29" t="s">
        <v>14</v>
      </c>
      <c r="C73" s="30" t="s">
        <v>87</v>
      </c>
      <c r="D73" s="30" t="s">
        <v>67</v>
      </c>
      <c r="E73" s="30" t="s">
        <v>98</v>
      </c>
      <c r="F73" s="30"/>
      <c r="G73" s="31">
        <f>G75+G77+G79+G81+G83</f>
        <v>5991</v>
      </c>
      <c r="H73" s="64">
        <f>H75+H77+H79+H81+H83</f>
        <v>5510</v>
      </c>
      <c r="I73" s="35">
        <v>92</v>
      </c>
    </row>
    <row r="74" spans="1:9" ht="12.75">
      <c r="A74" s="28" t="s">
        <v>99</v>
      </c>
      <c r="B74" s="29" t="s">
        <v>14</v>
      </c>
      <c r="C74" s="30" t="s">
        <v>87</v>
      </c>
      <c r="D74" s="30" t="s">
        <v>67</v>
      </c>
      <c r="E74" s="30" t="s">
        <v>100</v>
      </c>
      <c r="F74" s="30"/>
      <c r="G74" s="31">
        <f>SUM(G75)</f>
        <v>2498</v>
      </c>
      <c r="H74" s="64">
        <f>H75</f>
        <v>2294</v>
      </c>
      <c r="I74" s="64">
        <f>I75</f>
        <v>91.8</v>
      </c>
    </row>
    <row r="75" spans="1:9" ht="23.25">
      <c r="A75" s="32" t="s">
        <v>23</v>
      </c>
      <c r="B75" s="33" t="s">
        <v>14</v>
      </c>
      <c r="C75" s="34" t="s">
        <v>87</v>
      </c>
      <c r="D75" s="34" t="s">
        <v>67</v>
      </c>
      <c r="E75" s="34" t="s">
        <v>101</v>
      </c>
      <c r="F75" s="34" t="s">
        <v>24</v>
      </c>
      <c r="G75" s="35">
        <v>2498</v>
      </c>
      <c r="H75" s="64">
        <v>2294</v>
      </c>
      <c r="I75" s="64">
        <v>91.8</v>
      </c>
    </row>
    <row r="76" spans="1:9" ht="12.75">
      <c r="A76" s="28" t="s">
        <v>102</v>
      </c>
      <c r="B76" s="29" t="s">
        <v>14</v>
      </c>
      <c r="C76" s="30" t="s">
        <v>87</v>
      </c>
      <c r="D76" s="30" t="s">
        <v>67</v>
      </c>
      <c r="E76" s="30" t="s">
        <v>103</v>
      </c>
      <c r="F76" s="30"/>
      <c r="G76" s="31">
        <f>SUM(G77)</f>
        <v>1739</v>
      </c>
      <c r="H76" s="64">
        <f>H77</f>
        <v>1720.3</v>
      </c>
      <c r="I76" s="64">
        <f>I77</f>
        <v>98.9</v>
      </c>
    </row>
    <row r="77" spans="1:9" ht="23.25">
      <c r="A77" s="32" t="s">
        <v>23</v>
      </c>
      <c r="B77" s="33" t="s">
        <v>14</v>
      </c>
      <c r="C77" s="34" t="s">
        <v>87</v>
      </c>
      <c r="D77" s="34" t="s">
        <v>67</v>
      </c>
      <c r="E77" s="34" t="s">
        <v>104</v>
      </c>
      <c r="F77" s="34" t="s">
        <v>24</v>
      </c>
      <c r="G77" s="35">
        <v>1739</v>
      </c>
      <c r="H77" s="64">
        <v>1720.3</v>
      </c>
      <c r="I77" s="64">
        <v>98.9</v>
      </c>
    </row>
    <row r="78" spans="1:9" ht="12.75">
      <c r="A78" s="28" t="s">
        <v>105</v>
      </c>
      <c r="B78" s="29" t="s">
        <v>14</v>
      </c>
      <c r="C78" s="30" t="s">
        <v>87</v>
      </c>
      <c r="D78" s="30" t="s">
        <v>67</v>
      </c>
      <c r="E78" s="30" t="s">
        <v>106</v>
      </c>
      <c r="F78" s="30"/>
      <c r="G78" s="31">
        <f>SUM(G79)</f>
        <v>154</v>
      </c>
      <c r="H78" s="64">
        <f>H79</f>
        <v>152.7</v>
      </c>
      <c r="I78" s="64">
        <f>I79</f>
        <v>99.2</v>
      </c>
    </row>
    <row r="79" spans="1:9" ht="23.25">
      <c r="A79" s="32" t="s">
        <v>23</v>
      </c>
      <c r="B79" s="33" t="s">
        <v>14</v>
      </c>
      <c r="C79" s="34" t="s">
        <v>87</v>
      </c>
      <c r="D79" s="34" t="s">
        <v>67</v>
      </c>
      <c r="E79" s="34" t="s">
        <v>107</v>
      </c>
      <c r="F79" s="34" t="s">
        <v>24</v>
      </c>
      <c r="G79" s="35">
        <v>154</v>
      </c>
      <c r="H79" s="64">
        <v>152.7</v>
      </c>
      <c r="I79" s="64">
        <v>99.2</v>
      </c>
    </row>
    <row r="80" spans="1:9" ht="12.75">
      <c r="A80" s="28" t="s">
        <v>108</v>
      </c>
      <c r="B80" s="29" t="s">
        <v>14</v>
      </c>
      <c r="C80" s="30" t="s">
        <v>87</v>
      </c>
      <c r="D80" s="30" t="s">
        <v>67</v>
      </c>
      <c r="E80" s="30" t="s">
        <v>109</v>
      </c>
      <c r="F80" s="30"/>
      <c r="G80" s="31">
        <f>SUM(G81)</f>
        <v>150</v>
      </c>
      <c r="H80" s="64">
        <f>H81</f>
        <v>112.1</v>
      </c>
      <c r="I80" s="64">
        <f>I81</f>
        <v>74.7</v>
      </c>
    </row>
    <row r="81" spans="1:9" ht="23.25">
      <c r="A81" s="32" t="s">
        <v>23</v>
      </c>
      <c r="B81" s="33" t="s">
        <v>14</v>
      </c>
      <c r="C81" s="34" t="s">
        <v>87</v>
      </c>
      <c r="D81" s="34" t="s">
        <v>67</v>
      </c>
      <c r="E81" s="34" t="s">
        <v>110</v>
      </c>
      <c r="F81" s="34" t="s">
        <v>24</v>
      </c>
      <c r="G81" s="35">
        <v>150</v>
      </c>
      <c r="H81" s="64">
        <v>112.1</v>
      </c>
      <c r="I81" s="64">
        <v>74.7</v>
      </c>
    </row>
    <row r="82" spans="1:9" ht="23.25">
      <c r="A82" s="28" t="s">
        <v>111</v>
      </c>
      <c r="B82" s="29" t="s">
        <v>14</v>
      </c>
      <c r="C82" s="30" t="s">
        <v>87</v>
      </c>
      <c r="D82" s="30" t="s">
        <v>67</v>
      </c>
      <c r="E82" s="30" t="s">
        <v>112</v>
      </c>
      <c r="F82" s="30"/>
      <c r="G82" s="31">
        <f>SUM(G83)</f>
        <v>1450</v>
      </c>
      <c r="H82" s="64">
        <f>H83</f>
        <v>1230.9</v>
      </c>
      <c r="I82" s="64">
        <f>I83</f>
        <v>84.9</v>
      </c>
    </row>
    <row r="83" spans="1:9" ht="23.25">
      <c r="A83" s="32" t="s">
        <v>23</v>
      </c>
      <c r="B83" s="33" t="s">
        <v>14</v>
      </c>
      <c r="C83" s="34" t="s">
        <v>87</v>
      </c>
      <c r="D83" s="34" t="s">
        <v>67</v>
      </c>
      <c r="E83" s="34" t="s">
        <v>113</v>
      </c>
      <c r="F83" s="34" t="s">
        <v>24</v>
      </c>
      <c r="G83" s="35">
        <v>1450</v>
      </c>
      <c r="H83" s="64">
        <v>1230.9</v>
      </c>
      <c r="I83" s="64">
        <v>84.9</v>
      </c>
    </row>
    <row r="84" spans="1:9" ht="12.75">
      <c r="A84" s="72" t="s">
        <v>114</v>
      </c>
      <c r="B84" s="29" t="s">
        <v>14</v>
      </c>
      <c r="C84" s="73" t="s">
        <v>87</v>
      </c>
      <c r="D84" s="73" t="s">
        <v>67</v>
      </c>
      <c r="E84" s="74" t="s">
        <v>115</v>
      </c>
      <c r="F84" s="75"/>
      <c r="G84" s="76">
        <f>G85</f>
        <v>225</v>
      </c>
      <c r="H84" s="35">
        <f>H85</f>
        <v>224.2</v>
      </c>
      <c r="I84" s="35">
        <f>I85</f>
        <v>99.64444444444443</v>
      </c>
    </row>
    <row r="85" spans="1:9" ht="45.75">
      <c r="A85" s="77" t="s">
        <v>116</v>
      </c>
      <c r="B85" s="29" t="s">
        <v>14</v>
      </c>
      <c r="C85" s="73" t="s">
        <v>87</v>
      </c>
      <c r="D85" s="73" t="s">
        <v>67</v>
      </c>
      <c r="E85" s="74" t="s">
        <v>117</v>
      </c>
      <c r="F85" s="75"/>
      <c r="G85" s="76">
        <f>G86+G88</f>
        <v>225</v>
      </c>
      <c r="H85" s="35">
        <f>H86+H88</f>
        <v>224.2</v>
      </c>
      <c r="I85" s="35">
        <f>H85/G85*100</f>
        <v>99.64444444444443</v>
      </c>
    </row>
    <row r="86" spans="1:9" ht="23.25">
      <c r="A86" s="78" t="s">
        <v>118</v>
      </c>
      <c r="B86" s="29" t="s">
        <v>14</v>
      </c>
      <c r="C86" s="73" t="s">
        <v>87</v>
      </c>
      <c r="D86" s="73" t="s">
        <v>67</v>
      </c>
      <c r="E86" s="74" t="s">
        <v>119</v>
      </c>
      <c r="F86" s="75"/>
      <c r="G86" s="79">
        <f>G87</f>
        <v>51</v>
      </c>
      <c r="H86" s="35">
        <f>H87</f>
        <v>50.6</v>
      </c>
      <c r="I86" s="35">
        <f>I87</f>
        <v>99.2</v>
      </c>
    </row>
    <row r="87" spans="1:9" ht="23.25">
      <c r="A87" s="80" t="s">
        <v>23</v>
      </c>
      <c r="B87" s="33" t="s">
        <v>14</v>
      </c>
      <c r="C87" s="75" t="s">
        <v>87</v>
      </c>
      <c r="D87" s="75" t="s">
        <v>67</v>
      </c>
      <c r="E87" s="81" t="s">
        <v>119</v>
      </c>
      <c r="F87" s="75" t="s">
        <v>24</v>
      </c>
      <c r="G87" s="82">
        <v>51</v>
      </c>
      <c r="H87" s="35">
        <v>50.6</v>
      </c>
      <c r="I87" s="35">
        <v>99.2</v>
      </c>
    </row>
    <row r="88" spans="1:9" ht="34.5">
      <c r="A88" s="77" t="s">
        <v>120</v>
      </c>
      <c r="B88" s="29" t="s">
        <v>14</v>
      </c>
      <c r="C88" s="73" t="s">
        <v>87</v>
      </c>
      <c r="D88" s="73" t="s">
        <v>67</v>
      </c>
      <c r="E88" s="74" t="s">
        <v>121</v>
      </c>
      <c r="F88" s="75"/>
      <c r="G88" s="79">
        <f>G89</f>
        <v>174</v>
      </c>
      <c r="H88" s="35">
        <f>H89</f>
        <v>173.6</v>
      </c>
      <c r="I88" s="35">
        <f>I89</f>
        <v>99.8</v>
      </c>
    </row>
    <row r="89" spans="1:9" ht="23.25">
      <c r="A89" s="80" t="s">
        <v>23</v>
      </c>
      <c r="B89" s="33" t="s">
        <v>14</v>
      </c>
      <c r="C89" s="75" t="s">
        <v>87</v>
      </c>
      <c r="D89" s="75" t="s">
        <v>67</v>
      </c>
      <c r="E89" s="81" t="s">
        <v>121</v>
      </c>
      <c r="F89" s="75" t="s">
        <v>24</v>
      </c>
      <c r="G89" s="82">
        <v>174</v>
      </c>
      <c r="H89" s="35">
        <v>173.6</v>
      </c>
      <c r="I89" s="35">
        <v>99.8</v>
      </c>
    </row>
    <row r="90" spans="1:9" ht="12.75">
      <c r="A90" s="59"/>
      <c r="B90" s="68"/>
      <c r="C90" s="34"/>
      <c r="D90" s="34"/>
      <c r="E90" s="34"/>
      <c r="F90" s="34"/>
      <c r="G90" s="35"/>
      <c r="H90" s="60"/>
      <c r="I90" s="60"/>
    </row>
    <row r="91" spans="1:9" ht="12.75">
      <c r="A91" s="53" t="s">
        <v>122</v>
      </c>
      <c r="B91" s="11" t="s">
        <v>14</v>
      </c>
      <c r="C91" s="21" t="s">
        <v>123</v>
      </c>
      <c r="D91" s="21"/>
      <c r="E91" s="21"/>
      <c r="F91" s="21"/>
      <c r="G91" s="22">
        <f>SUM(G92)</f>
        <v>50</v>
      </c>
      <c r="H91" s="35">
        <v>32.7</v>
      </c>
      <c r="I91" s="35">
        <v>65.4</v>
      </c>
    </row>
    <row r="92" spans="1:9" ht="12.75">
      <c r="A92" s="56" t="s">
        <v>124</v>
      </c>
      <c r="B92" s="25" t="s">
        <v>14</v>
      </c>
      <c r="C92" s="26" t="s">
        <v>123</v>
      </c>
      <c r="D92" s="26" t="s">
        <v>123</v>
      </c>
      <c r="E92" s="26"/>
      <c r="F92" s="26"/>
      <c r="G92" s="27">
        <f>SUM(G93)</f>
        <v>50</v>
      </c>
      <c r="H92" s="71">
        <f>H93</f>
        <v>32.7</v>
      </c>
      <c r="I92" s="71">
        <f>I93</f>
        <v>65.4</v>
      </c>
    </row>
    <row r="93" spans="1:9" ht="23.25">
      <c r="A93" s="28" t="s">
        <v>125</v>
      </c>
      <c r="B93" s="29" t="s">
        <v>14</v>
      </c>
      <c r="C93" s="30" t="s">
        <v>123</v>
      </c>
      <c r="D93" s="30" t="s">
        <v>123</v>
      </c>
      <c r="E93" s="30" t="s">
        <v>126</v>
      </c>
      <c r="F93" s="30"/>
      <c r="G93" s="31">
        <f>SUM(G94)</f>
        <v>50</v>
      </c>
      <c r="H93" s="71">
        <f>H94</f>
        <v>32.7</v>
      </c>
      <c r="I93" s="71">
        <f>I94</f>
        <v>65.4</v>
      </c>
    </row>
    <row r="94" spans="1:9" ht="12.75">
      <c r="A94" s="28" t="s">
        <v>127</v>
      </c>
      <c r="B94" s="29" t="s">
        <v>14</v>
      </c>
      <c r="C94" s="30" t="s">
        <v>123</v>
      </c>
      <c r="D94" s="30" t="s">
        <v>123</v>
      </c>
      <c r="E94" s="30" t="s">
        <v>128</v>
      </c>
      <c r="F94" s="30"/>
      <c r="G94" s="31">
        <f>SUM(G95)</f>
        <v>50</v>
      </c>
      <c r="H94" s="71">
        <f>H95</f>
        <v>32.7</v>
      </c>
      <c r="I94" s="71">
        <f>I95</f>
        <v>65.4</v>
      </c>
    </row>
    <row r="95" spans="1:9" ht="23.25">
      <c r="A95" s="32" t="s">
        <v>23</v>
      </c>
      <c r="B95" s="33" t="s">
        <v>14</v>
      </c>
      <c r="C95" s="34" t="s">
        <v>123</v>
      </c>
      <c r="D95" s="34" t="s">
        <v>123</v>
      </c>
      <c r="E95" s="34" t="s">
        <v>128</v>
      </c>
      <c r="F95" s="34" t="s">
        <v>24</v>
      </c>
      <c r="G95" s="35">
        <v>50</v>
      </c>
      <c r="H95" s="64">
        <v>32.7</v>
      </c>
      <c r="I95" s="64">
        <v>65.4</v>
      </c>
    </row>
    <row r="96" spans="1:9" ht="12.75">
      <c r="A96" s="28"/>
      <c r="B96" s="68"/>
      <c r="C96" s="30"/>
      <c r="D96" s="30"/>
      <c r="E96" s="65"/>
      <c r="F96" s="65"/>
      <c r="G96" s="66"/>
      <c r="H96" s="71"/>
      <c r="I96" s="71"/>
    </row>
    <row r="97" spans="1:9" ht="12.75">
      <c r="A97" s="19" t="s">
        <v>129</v>
      </c>
      <c r="B97" s="54" t="s">
        <v>14</v>
      </c>
      <c r="C97" s="21" t="s">
        <v>130</v>
      </c>
      <c r="D97" s="21"/>
      <c r="E97" s="21"/>
      <c r="F97" s="21"/>
      <c r="G97" s="22">
        <f>G98</f>
        <v>191</v>
      </c>
      <c r="H97" s="83">
        <f>H101</f>
        <v>97.6</v>
      </c>
      <c r="I97" s="83">
        <f>I98</f>
        <v>51.1</v>
      </c>
    </row>
    <row r="98" spans="1:9" ht="12.75">
      <c r="A98" s="24" t="s">
        <v>131</v>
      </c>
      <c r="B98" s="25" t="s">
        <v>14</v>
      </c>
      <c r="C98" s="26" t="s">
        <v>130</v>
      </c>
      <c r="D98" s="26" t="s">
        <v>16</v>
      </c>
      <c r="E98" s="26"/>
      <c r="F98" s="26"/>
      <c r="G98" s="27">
        <f>G99</f>
        <v>191</v>
      </c>
      <c r="H98" s="71">
        <f>H99</f>
        <v>97.6</v>
      </c>
      <c r="I98" s="71">
        <f>I99</f>
        <v>51.1</v>
      </c>
    </row>
    <row r="99" spans="1:9" ht="23.25">
      <c r="A99" s="28" t="s">
        <v>132</v>
      </c>
      <c r="B99" s="29" t="s">
        <v>14</v>
      </c>
      <c r="C99" s="30" t="s">
        <v>130</v>
      </c>
      <c r="D99" s="30" t="s">
        <v>16</v>
      </c>
      <c r="E99" s="30" t="s">
        <v>133</v>
      </c>
      <c r="F99" s="30"/>
      <c r="G99" s="31">
        <f>SUM(G100)</f>
        <v>191</v>
      </c>
      <c r="H99" s="64">
        <f>H100</f>
        <v>97.6</v>
      </c>
      <c r="I99" s="64">
        <f>I100</f>
        <v>51.1</v>
      </c>
    </row>
    <row r="100" spans="1:9" ht="12.75">
      <c r="A100" s="28" t="s">
        <v>134</v>
      </c>
      <c r="B100" s="29" t="s">
        <v>14</v>
      </c>
      <c r="C100" s="30" t="s">
        <v>130</v>
      </c>
      <c r="D100" s="30" t="s">
        <v>16</v>
      </c>
      <c r="E100" s="30" t="s">
        <v>135</v>
      </c>
      <c r="F100" s="30"/>
      <c r="G100" s="31">
        <f>SUM(G101)</f>
        <v>191</v>
      </c>
      <c r="H100" s="71">
        <f>H101</f>
        <v>97.6</v>
      </c>
      <c r="I100" s="71">
        <f>I101</f>
        <v>51.1</v>
      </c>
    </row>
    <row r="101" spans="1:9" ht="12.75">
      <c r="A101" s="32" t="s">
        <v>136</v>
      </c>
      <c r="B101" s="33" t="s">
        <v>14</v>
      </c>
      <c r="C101" s="34" t="s">
        <v>130</v>
      </c>
      <c r="D101" s="34" t="s">
        <v>16</v>
      </c>
      <c r="E101" s="34" t="s">
        <v>135</v>
      </c>
      <c r="F101" s="34" t="s">
        <v>137</v>
      </c>
      <c r="G101" s="35">
        <v>191</v>
      </c>
      <c r="H101" s="71">
        <v>97.6</v>
      </c>
      <c r="I101" s="71">
        <v>51.1</v>
      </c>
    </row>
    <row r="102" spans="1:9" ht="12.75">
      <c r="A102" s="32"/>
      <c r="B102" s="32"/>
      <c r="C102" s="67"/>
      <c r="D102" s="67"/>
      <c r="E102" s="67"/>
      <c r="F102" s="67"/>
      <c r="G102" s="35"/>
      <c r="H102" s="60"/>
      <c r="I102" s="60"/>
    </row>
    <row r="103" spans="1:9" ht="12.75">
      <c r="A103" s="19" t="s">
        <v>138</v>
      </c>
      <c r="B103" s="11" t="s">
        <v>14</v>
      </c>
      <c r="C103" s="21" t="s">
        <v>139</v>
      </c>
      <c r="D103" s="21"/>
      <c r="E103" s="21"/>
      <c r="F103" s="21"/>
      <c r="G103" s="84">
        <f>SUM(G104)</f>
        <v>40</v>
      </c>
      <c r="H103" s="55">
        <f>H107</f>
        <v>21.6</v>
      </c>
      <c r="I103" s="55">
        <f>I104</f>
        <v>54</v>
      </c>
    </row>
    <row r="104" spans="1:9" ht="12.75">
      <c r="A104" s="24" t="s">
        <v>140</v>
      </c>
      <c r="B104" s="25" t="s">
        <v>14</v>
      </c>
      <c r="C104" s="26" t="s">
        <v>139</v>
      </c>
      <c r="D104" s="26" t="s">
        <v>16</v>
      </c>
      <c r="E104" s="26"/>
      <c r="F104" s="26"/>
      <c r="G104" s="27">
        <f>SUM(G105)</f>
        <v>40</v>
      </c>
      <c r="H104" s="35">
        <f>H105</f>
        <v>21.6</v>
      </c>
      <c r="I104" s="35">
        <f>I105</f>
        <v>54</v>
      </c>
    </row>
    <row r="105" spans="1:9" ht="23.25">
      <c r="A105" s="72" t="s">
        <v>141</v>
      </c>
      <c r="B105" s="29" t="s">
        <v>14</v>
      </c>
      <c r="C105" s="30" t="s">
        <v>139</v>
      </c>
      <c r="D105" s="30" t="s">
        <v>16</v>
      </c>
      <c r="E105" s="30" t="s">
        <v>142</v>
      </c>
      <c r="F105" s="30"/>
      <c r="G105" s="31">
        <f>SUM(G106)</f>
        <v>40</v>
      </c>
      <c r="H105" s="35">
        <f>H106</f>
        <v>21.6</v>
      </c>
      <c r="I105" s="35">
        <f>I106</f>
        <v>54</v>
      </c>
    </row>
    <row r="106" spans="1:9" ht="23.25">
      <c r="A106" s="72" t="s">
        <v>143</v>
      </c>
      <c r="B106" s="29" t="s">
        <v>14</v>
      </c>
      <c r="C106" s="30" t="s">
        <v>139</v>
      </c>
      <c r="D106" s="30" t="s">
        <v>16</v>
      </c>
      <c r="E106" s="30" t="s">
        <v>144</v>
      </c>
      <c r="F106" s="30"/>
      <c r="G106" s="31">
        <f>SUM(G107)</f>
        <v>40</v>
      </c>
      <c r="H106" s="35">
        <f>H107</f>
        <v>21.6</v>
      </c>
      <c r="I106" s="35">
        <f>I107</f>
        <v>54</v>
      </c>
    </row>
    <row r="107" spans="1:9" ht="23.25">
      <c r="A107" s="32" t="s">
        <v>23</v>
      </c>
      <c r="B107" s="33" t="s">
        <v>14</v>
      </c>
      <c r="C107" s="34" t="s">
        <v>139</v>
      </c>
      <c r="D107" s="34" t="s">
        <v>16</v>
      </c>
      <c r="E107" s="34" t="s">
        <v>144</v>
      </c>
      <c r="F107" s="34" t="s">
        <v>24</v>
      </c>
      <c r="G107" s="35">
        <v>40</v>
      </c>
      <c r="H107" s="35">
        <v>21.6</v>
      </c>
      <c r="I107" s="35">
        <v>54</v>
      </c>
    </row>
    <row r="108" spans="1:9" ht="12.75">
      <c r="A108" s="32"/>
      <c r="B108" s="32"/>
      <c r="C108" s="34"/>
      <c r="D108" s="34"/>
      <c r="E108" s="34"/>
      <c r="F108" s="34"/>
      <c r="G108" s="35"/>
      <c r="H108" s="60"/>
      <c r="I108" s="60"/>
    </row>
    <row r="109" spans="1:9" ht="34.5">
      <c r="A109" s="85" t="s">
        <v>145</v>
      </c>
      <c r="B109" s="54" t="s">
        <v>146</v>
      </c>
      <c r="C109" s="34"/>
      <c r="D109" s="34"/>
      <c r="E109" s="34"/>
      <c r="F109" s="34"/>
      <c r="G109" s="84">
        <f>SUM(G110)</f>
        <v>70</v>
      </c>
      <c r="H109" s="86">
        <f>H111</f>
        <v>59.1</v>
      </c>
      <c r="I109" s="86">
        <f>I111</f>
        <v>84.4</v>
      </c>
    </row>
    <row r="110" spans="1:9" ht="12.75">
      <c r="A110" s="87" t="s">
        <v>15</v>
      </c>
      <c r="B110" s="54" t="s">
        <v>146</v>
      </c>
      <c r="C110" s="88" t="s">
        <v>16</v>
      </c>
      <c r="D110" s="34"/>
      <c r="E110" s="34"/>
      <c r="F110" s="34"/>
      <c r="G110" s="84">
        <f>SUM(G112)</f>
        <v>70</v>
      </c>
      <c r="H110" s="60"/>
      <c r="I110" s="60"/>
    </row>
    <row r="111" spans="1:9" ht="12.75">
      <c r="A111" s="19" t="s">
        <v>15</v>
      </c>
      <c r="B111" s="89" t="s">
        <v>146</v>
      </c>
      <c r="C111" s="21" t="s">
        <v>16</v>
      </c>
      <c r="D111" s="90"/>
      <c r="E111" s="90"/>
      <c r="F111" s="90"/>
      <c r="G111" s="22">
        <f>G112</f>
        <v>70</v>
      </c>
      <c r="H111" s="60">
        <f>H112</f>
        <v>59.1</v>
      </c>
      <c r="I111" s="60">
        <f>I112</f>
        <v>84.4</v>
      </c>
    </row>
    <row r="112" spans="1:9" ht="45.75">
      <c r="A112" s="24" t="s">
        <v>147</v>
      </c>
      <c r="B112" s="25" t="s">
        <v>146</v>
      </c>
      <c r="C112" s="26" t="s">
        <v>16</v>
      </c>
      <c r="D112" s="26" t="s">
        <v>67</v>
      </c>
      <c r="E112" s="34"/>
      <c r="F112" s="34"/>
      <c r="G112" s="27">
        <f>SUM(G113)</f>
        <v>70</v>
      </c>
      <c r="H112" s="27">
        <f>H115</f>
        <v>59.1</v>
      </c>
      <c r="I112" s="27">
        <v>84.4</v>
      </c>
    </row>
    <row r="113" spans="1:9" ht="45.75">
      <c r="A113" s="28" t="s">
        <v>19</v>
      </c>
      <c r="B113" s="29" t="s">
        <v>146</v>
      </c>
      <c r="C113" s="30" t="s">
        <v>16</v>
      </c>
      <c r="D113" s="30" t="s">
        <v>67</v>
      </c>
      <c r="E113" s="91" t="s">
        <v>20</v>
      </c>
      <c r="F113" s="92"/>
      <c r="G113" s="31">
        <f>SUM(G114)</f>
        <v>70</v>
      </c>
      <c r="H113" s="27">
        <f>H114</f>
        <v>59.1</v>
      </c>
      <c r="I113" s="27">
        <v>84.4</v>
      </c>
    </row>
    <row r="114" spans="1:9" ht="12.75">
      <c r="A114" s="28" t="s">
        <v>27</v>
      </c>
      <c r="B114" s="29" t="s">
        <v>146</v>
      </c>
      <c r="C114" s="30" t="s">
        <v>16</v>
      </c>
      <c r="D114" s="30" t="s">
        <v>67</v>
      </c>
      <c r="E114" s="91" t="s">
        <v>28</v>
      </c>
      <c r="F114" s="91"/>
      <c r="G114" s="31">
        <f>SUM(G115)</f>
        <v>70</v>
      </c>
      <c r="H114" s="27">
        <f>H115</f>
        <v>59.1</v>
      </c>
      <c r="I114" s="27">
        <v>84.4</v>
      </c>
    </row>
    <row r="115" spans="1:9" ht="23.25">
      <c r="A115" s="32" t="s">
        <v>23</v>
      </c>
      <c r="B115" s="33" t="s">
        <v>146</v>
      </c>
      <c r="C115" s="34" t="s">
        <v>16</v>
      </c>
      <c r="D115" s="34" t="s">
        <v>67</v>
      </c>
      <c r="E115" s="34" t="s">
        <v>28</v>
      </c>
      <c r="F115" s="34" t="s">
        <v>24</v>
      </c>
      <c r="G115" s="35">
        <v>70</v>
      </c>
      <c r="H115" s="27">
        <v>59.1</v>
      </c>
      <c r="I115" s="27">
        <v>84.4</v>
      </c>
    </row>
    <row r="116" spans="1:9" ht="12.75">
      <c r="A116" s="87" t="s">
        <v>148</v>
      </c>
      <c r="B116" s="87"/>
      <c r="C116" s="88"/>
      <c r="D116" s="88"/>
      <c r="E116" s="88"/>
      <c r="F116" s="88"/>
      <c r="G116" s="84">
        <f>SUM(G9+G109)</f>
        <v>15564</v>
      </c>
      <c r="H116" s="93">
        <f>H9+H109</f>
        <v>14694.000000000002</v>
      </c>
      <c r="I116" s="93">
        <v>94.4</v>
      </c>
    </row>
  </sheetData>
  <mergeCells count="5">
    <mergeCell ref="C2:G2"/>
    <mergeCell ref="C3:I3"/>
    <mergeCell ref="C4:I4"/>
    <mergeCell ref="D5:G5"/>
    <mergeCell ref="A6:I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2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E13" sqref="E13"/>
    </sheetView>
  </sheetViews>
  <sheetFormatPr defaultColWidth="9.00390625" defaultRowHeight="12.75"/>
  <cols>
    <col min="1" max="1" width="25.25390625" style="0" customWidth="1"/>
    <col min="2" max="2" width="53.25390625" style="0" customWidth="1"/>
    <col min="3" max="3" width="10.625" style="0" customWidth="1"/>
    <col min="4" max="4" width="9.75390625" style="0" customWidth="1"/>
  </cols>
  <sheetData>
    <row r="1" spans="2:6" ht="12.75" customHeight="1">
      <c r="B1" s="8" t="s">
        <v>149</v>
      </c>
      <c r="C1" s="8"/>
      <c r="E1" s="8"/>
      <c r="F1" s="8"/>
    </row>
    <row r="2" spans="2:8" ht="34.5">
      <c r="B2" s="5" t="s">
        <v>150</v>
      </c>
      <c r="C2" s="5"/>
      <c r="D2" s="5"/>
      <c r="E2" s="5"/>
      <c r="F2" s="5"/>
      <c r="G2" s="6"/>
      <c r="H2" s="6"/>
    </row>
    <row r="3" spans="2:8" ht="39.75" customHeight="1">
      <c r="B3" s="94" t="s">
        <v>2</v>
      </c>
      <c r="C3" s="94"/>
      <c r="D3" s="94"/>
      <c r="E3" s="94"/>
      <c r="F3" s="94"/>
      <c r="G3" s="6"/>
      <c r="H3" s="6"/>
    </row>
    <row r="4" spans="2:6" ht="15" customHeight="1">
      <c r="B4" s="95"/>
      <c r="C4" s="96"/>
      <c r="E4" s="96"/>
      <c r="F4" s="96"/>
    </row>
    <row r="5" spans="2:6" ht="15" customHeight="1">
      <c r="B5" s="95"/>
      <c r="C5" s="96"/>
      <c r="E5" s="96"/>
      <c r="F5" s="96"/>
    </row>
    <row r="6" spans="1:4" ht="38.25" customHeight="1">
      <c r="A6" s="97" t="s">
        <v>151</v>
      </c>
      <c r="B6" s="97"/>
      <c r="C6" s="97"/>
      <c r="D6" s="97"/>
    </row>
    <row r="7" spans="1:3" ht="12.75">
      <c r="A7" s="98"/>
      <c r="C7" s="98"/>
    </row>
    <row r="8" spans="3:4" ht="12.75" customHeight="1">
      <c r="C8" s="99" t="s">
        <v>152</v>
      </c>
      <c r="D8" s="99"/>
    </row>
    <row r="9" spans="1:4" ht="42.75">
      <c r="A9" s="100" t="s">
        <v>153</v>
      </c>
      <c r="B9" s="100" t="s">
        <v>154</v>
      </c>
      <c r="C9" s="101" t="s">
        <v>155</v>
      </c>
      <c r="D9" s="101" t="s">
        <v>156</v>
      </c>
    </row>
    <row r="10" spans="1:4" s="106" customFormat="1" ht="45" customHeight="1">
      <c r="A10" s="102"/>
      <c r="B10" s="103" t="s">
        <v>157</v>
      </c>
      <c r="C10" s="104">
        <v>0</v>
      </c>
      <c r="D10" s="105">
        <v>2470.2</v>
      </c>
    </row>
    <row r="11" spans="1:4" ht="24.75" customHeight="1">
      <c r="A11" s="107"/>
      <c r="B11" s="103" t="s">
        <v>158</v>
      </c>
      <c r="C11" s="104">
        <v>0</v>
      </c>
      <c r="D11" s="105">
        <v>-2470.2</v>
      </c>
    </row>
    <row r="12" spans="1:4" ht="24.75">
      <c r="A12" s="107" t="s">
        <v>159</v>
      </c>
      <c r="B12" s="108" t="s">
        <v>160</v>
      </c>
      <c r="C12" s="109">
        <v>0</v>
      </c>
      <c r="D12" s="100">
        <v>0</v>
      </c>
    </row>
    <row r="13" spans="1:4" ht="24.75">
      <c r="A13" s="110" t="s">
        <v>161</v>
      </c>
      <c r="B13" s="111" t="s">
        <v>162</v>
      </c>
      <c r="C13" s="112">
        <v>0</v>
      </c>
      <c r="D13" s="113">
        <v>0</v>
      </c>
    </row>
    <row r="14" spans="1:4" s="118" customFormat="1" ht="36.75">
      <c r="A14" s="114" t="s">
        <v>163</v>
      </c>
      <c r="B14" s="115" t="s">
        <v>164</v>
      </c>
      <c r="C14" s="116">
        <v>0</v>
      </c>
      <c r="D14" s="117">
        <v>0</v>
      </c>
    </row>
    <row r="15" spans="1:4" ht="24.75">
      <c r="A15" s="110" t="s">
        <v>165</v>
      </c>
      <c r="B15" s="111" t="s">
        <v>166</v>
      </c>
      <c r="C15" s="112">
        <v>0</v>
      </c>
      <c r="D15" s="113">
        <v>0</v>
      </c>
    </row>
    <row r="16" spans="1:4" s="118" customFormat="1" ht="36" customHeight="1">
      <c r="A16" s="114" t="s">
        <v>167</v>
      </c>
      <c r="B16" s="115" t="s">
        <v>168</v>
      </c>
      <c r="C16" s="116">
        <v>0</v>
      </c>
      <c r="D16" s="117">
        <v>0</v>
      </c>
    </row>
    <row r="17" spans="1:4" s="118" customFormat="1" ht="24.75">
      <c r="A17" s="107" t="s">
        <v>169</v>
      </c>
      <c r="B17" s="108" t="s">
        <v>170</v>
      </c>
      <c r="C17" s="109">
        <v>0</v>
      </c>
      <c r="D17" s="100">
        <v>0</v>
      </c>
    </row>
    <row r="18" spans="1:4" s="118" customFormat="1" ht="24.75">
      <c r="A18" s="110" t="s">
        <v>171</v>
      </c>
      <c r="B18" s="111" t="s">
        <v>172</v>
      </c>
      <c r="C18" s="112">
        <v>0</v>
      </c>
      <c r="D18" s="113">
        <v>0</v>
      </c>
    </row>
    <row r="19" spans="1:4" s="118" customFormat="1" ht="36.75">
      <c r="A19" s="114" t="s">
        <v>173</v>
      </c>
      <c r="B19" s="115" t="s">
        <v>174</v>
      </c>
      <c r="C19" s="116">
        <v>0</v>
      </c>
      <c r="D19" s="117">
        <v>0</v>
      </c>
    </row>
    <row r="20" spans="1:4" s="118" customFormat="1" ht="24.75">
      <c r="A20" s="110" t="s">
        <v>175</v>
      </c>
      <c r="B20" s="111" t="s">
        <v>176</v>
      </c>
      <c r="C20" s="112">
        <v>0</v>
      </c>
      <c r="D20" s="113">
        <v>0</v>
      </c>
    </row>
    <row r="21" spans="1:4" s="118" customFormat="1" ht="36.75">
      <c r="A21" s="114" t="s">
        <v>177</v>
      </c>
      <c r="B21" s="115" t="s">
        <v>178</v>
      </c>
      <c r="C21" s="116">
        <v>0</v>
      </c>
      <c r="D21" s="117">
        <v>0</v>
      </c>
    </row>
    <row r="22" spans="1:4" ht="24.75">
      <c r="A22" s="107" t="s">
        <v>179</v>
      </c>
      <c r="B22" s="119" t="s">
        <v>180</v>
      </c>
      <c r="C22" s="109">
        <v>0</v>
      </c>
      <c r="D22" s="100">
        <v>-2470.2</v>
      </c>
    </row>
    <row r="23" spans="1:4" s="118" customFormat="1" ht="24.75">
      <c r="A23" s="114" t="s">
        <v>181</v>
      </c>
      <c r="B23" s="120" t="s">
        <v>182</v>
      </c>
      <c r="C23" s="116">
        <v>-15564</v>
      </c>
      <c r="D23" s="121" t="s">
        <v>183</v>
      </c>
    </row>
    <row r="24" spans="1:4" s="118" customFormat="1" ht="24.75">
      <c r="A24" s="114" t="s">
        <v>184</v>
      </c>
      <c r="B24" s="120" t="s">
        <v>185</v>
      </c>
      <c r="C24" s="116">
        <v>15564</v>
      </c>
      <c r="D24" s="117">
        <v>14694</v>
      </c>
    </row>
  </sheetData>
  <mergeCells count="4">
    <mergeCell ref="B1:C1"/>
    <mergeCell ref="E1:F1"/>
    <mergeCell ref="A6:D6"/>
    <mergeCell ref="C8:D8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0">
      <selection activeCell="B6" sqref="B6"/>
    </sheetView>
  </sheetViews>
  <sheetFormatPr defaultColWidth="9.00390625" defaultRowHeight="12.75"/>
  <cols>
    <col min="1" max="1" width="4.25390625" style="0" customWidth="1"/>
    <col min="5" max="5" width="23.625" style="0" customWidth="1"/>
    <col min="6" max="6" width="19.375" style="0" customWidth="1"/>
    <col min="7" max="7" width="14.25390625" style="0" customWidth="1"/>
  </cols>
  <sheetData>
    <row r="1" spans="4:6" ht="15.75" customHeight="1">
      <c r="D1" s="122"/>
      <c r="E1" s="123"/>
      <c r="F1" s="122" t="s">
        <v>186</v>
      </c>
    </row>
    <row r="2" spans="4:7" ht="52.5" customHeight="1">
      <c r="D2" s="124"/>
      <c r="E2" s="125"/>
      <c r="F2" s="5" t="s">
        <v>187</v>
      </c>
      <c r="G2" s="5"/>
    </row>
    <row r="3" spans="4:7" ht="57" customHeight="1">
      <c r="D3" s="122"/>
      <c r="E3" s="126"/>
      <c r="F3" s="127" t="s">
        <v>2</v>
      </c>
      <c r="G3" s="127"/>
    </row>
    <row r="4" spans="4:7" ht="16.5" customHeight="1">
      <c r="D4" s="122"/>
      <c r="E4" s="126"/>
      <c r="F4" s="127"/>
      <c r="G4" s="127"/>
    </row>
    <row r="5" spans="4:6" ht="12.75">
      <c r="D5" s="98"/>
      <c r="E5" s="98"/>
      <c r="F5" s="98"/>
    </row>
    <row r="6" spans="2:6" ht="42" customHeight="1">
      <c r="B6" s="97" t="s">
        <v>188</v>
      </c>
      <c r="C6" s="97"/>
      <c r="D6" s="97"/>
      <c r="E6" s="97"/>
      <c r="F6" s="97"/>
    </row>
    <row r="7" spans="2:6" ht="12.75">
      <c r="B7" s="98"/>
      <c r="C7" s="98"/>
      <c r="D7" s="98"/>
      <c r="E7" s="98"/>
      <c r="F7" s="98"/>
    </row>
    <row r="8" spans="1:6" ht="12.75">
      <c r="A8" s="128" t="s">
        <v>189</v>
      </c>
      <c r="B8" s="129" t="s">
        <v>190</v>
      </c>
      <c r="C8" s="129"/>
      <c r="D8" s="129"/>
      <c r="E8" s="129"/>
      <c r="F8" s="129"/>
    </row>
    <row r="9" spans="1:6" ht="17.25" customHeight="1">
      <c r="A9" s="3"/>
      <c r="B9" s="3"/>
      <c r="C9" s="3"/>
      <c r="D9" s="3"/>
      <c r="E9" s="3"/>
      <c r="F9" s="3"/>
    </row>
    <row r="10" spans="1:7" ht="48.75" customHeight="1">
      <c r="A10" s="130" t="s">
        <v>191</v>
      </c>
      <c r="B10" s="131" t="s">
        <v>192</v>
      </c>
      <c r="C10" s="131"/>
      <c r="D10" s="131"/>
      <c r="E10" s="131"/>
      <c r="F10" s="12" t="s">
        <v>193</v>
      </c>
      <c r="G10" s="132" t="s">
        <v>194</v>
      </c>
    </row>
    <row r="11" spans="1:7" ht="34.5" customHeight="1">
      <c r="A11" s="133" t="s">
        <v>195</v>
      </c>
      <c r="B11" s="28" t="s">
        <v>196</v>
      </c>
      <c r="C11" s="28"/>
      <c r="D11" s="28"/>
      <c r="E11" s="28"/>
      <c r="F11" s="134">
        <v>0</v>
      </c>
      <c r="G11" s="133">
        <v>0</v>
      </c>
    </row>
    <row r="12" spans="1:7" ht="38.25" customHeight="1">
      <c r="A12" s="133" t="s">
        <v>197</v>
      </c>
      <c r="B12" s="28" t="s">
        <v>198</v>
      </c>
      <c r="C12" s="28"/>
      <c r="D12" s="28"/>
      <c r="E12" s="28"/>
      <c r="F12" s="134">
        <v>0</v>
      </c>
      <c r="G12" s="133">
        <v>0</v>
      </c>
    </row>
    <row r="13" spans="1:7" ht="12.75" customHeight="1">
      <c r="A13" s="71"/>
      <c r="B13" s="87" t="s">
        <v>199</v>
      </c>
      <c r="C13" s="87"/>
      <c r="D13" s="87"/>
      <c r="E13" s="87"/>
      <c r="F13" s="135">
        <v>0</v>
      </c>
      <c r="G13" s="136">
        <v>0</v>
      </c>
    </row>
    <row r="14" spans="1:6" ht="12.75" customHeight="1">
      <c r="A14" s="36"/>
      <c r="B14" s="137"/>
      <c r="C14" s="137"/>
      <c r="D14" s="137"/>
      <c r="E14" s="137"/>
      <c r="F14" s="138"/>
    </row>
    <row r="15" spans="1:6" ht="12.75">
      <c r="A15" s="3"/>
      <c r="B15" s="3"/>
      <c r="C15" s="3"/>
      <c r="D15" s="3"/>
      <c r="E15" s="3"/>
      <c r="F15" s="3"/>
    </row>
    <row r="16" spans="1:6" ht="12.75">
      <c r="A16" s="128" t="s">
        <v>200</v>
      </c>
      <c r="B16" s="129" t="s">
        <v>201</v>
      </c>
      <c r="C16" s="129"/>
      <c r="D16" s="129"/>
      <c r="E16" s="3"/>
      <c r="F16" s="3"/>
    </row>
    <row r="17" spans="1:6" ht="12.75">
      <c r="A17" s="3"/>
      <c r="B17" s="3"/>
      <c r="C17" s="3"/>
      <c r="D17" s="3"/>
      <c r="E17" s="3"/>
      <c r="F17" s="3"/>
    </row>
    <row r="18" spans="1:9" ht="65.25" customHeight="1">
      <c r="A18" s="130" t="s">
        <v>191</v>
      </c>
      <c r="B18" s="139" t="s">
        <v>202</v>
      </c>
      <c r="C18" s="139"/>
      <c r="D18" s="139"/>
      <c r="E18" s="139"/>
      <c r="F18" s="12" t="s">
        <v>203</v>
      </c>
      <c r="G18" s="132" t="s">
        <v>194</v>
      </c>
      <c r="H18" s="123"/>
      <c r="I18" s="123"/>
    </row>
    <row r="19" spans="1:7" ht="39.75" customHeight="1">
      <c r="A19" s="133" t="s">
        <v>195</v>
      </c>
      <c r="B19" s="140" t="s">
        <v>196</v>
      </c>
      <c r="C19" s="140"/>
      <c r="D19" s="140"/>
      <c r="E19" s="140"/>
      <c r="F19" s="141">
        <v>0</v>
      </c>
      <c r="G19" s="133">
        <v>0</v>
      </c>
    </row>
    <row r="20" spans="1:7" ht="42.75" customHeight="1">
      <c r="A20" s="133" t="s">
        <v>197</v>
      </c>
      <c r="B20" s="140" t="s">
        <v>204</v>
      </c>
      <c r="C20" s="140"/>
      <c r="D20" s="140"/>
      <c r="E20" s="140"/>
      <c r="F20" s="141">
        <v>0</v>
      </c>
      <c r="G20" s="133">
        <v>0</v>
      </c>
    </row>
    <row r="21" spans="1:7" ht="12.75" customHeight="1">
      <c r="A21" s="71"/>
      <c r="B21" s="142" t="s">
        <v>199</v>
      </c>
      <c r="C21" s="142"/>
      <c r="D21" s="142"/>
      <c r="E21" s="142"/>
      <c r="F21" s="136">
        <v>0</v>
      </c>
      <c r="G21" s="136">
        <v>0</v>
      </c>
    </row>
    <row r="22" spans="1:6" ht="12.75">
      <c r="A22" s="3"/>
      <c r="B22" s="3"/>
      <c r="C22" s="3"/>
      <c r="D22" s="3"/>
      <c r="E22" s="3"/>
      <c r="F22" s="3"/>
    </row>
    <row r="28" spans="1:6" ht="12.75">
      <c r="A28" s="98"/>
      <c r="B28" s="98"/>
      <c r="C28" s="98"/>
      <c r="D28" s="98"/>
      <c r="E28" s="98"/>
      <c r="F28" s="98"/>
    </row>
  </sheetData>
  <mergeCells count="11">
    <mergeCell ref="F2:G2"/>
    <mergeCell ref="F3:G4"/>
    <mergeCell ref="B6:F6"/>
    <mergeCell ref="B10:E10"/>
    <mergeCell ref="B11:E11"/>
    <mergeCell ref="B12:E12"/>
    <mergeCell ref="B13:E13"/>
    <mergeCell ref="B18:E18"/>
    <mergeCell ref="B19:E19"/>
    <mergeCell ref="B20:E20"/>
    <mergeCell ref="B21:E21"/>
  </mergeCells>
  <printOptions/>
  <pageMargins left="0.75" right="0.75" top="1" bottom="1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2012-03-22T12:03:29Z</cp:lastPrinted>
  <dcterms:modified xsi:type="dcterms:W3CDTF">2012-03-22T13:28:38Z</dcterms:modified>
  <cp:category/>
  <cp:version/>
  <cp:contentType/>
  <cp:contentStatus/>
  <cp:revision>14</cp:revision>
</cp:coreProperties>
</file>